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45"/>
  </bookViews>
  <sheets>
    <sheet name="SERVICOS" sheetId="2" r:id="rId1"/>
    <sheet name="COMPOSICOES" sheetId="3" r:id="rId2"/>
    <sheet name="CRONOGRAMA" sheetId="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SERVICOS!$A$1:$O$39</definedName>
    <definedName name="_xlnm.Print_Titles" localSheetId="0">SERVICOS!$2:$4</definedName>
    <definedName name="___1Excel_BuiltIn_Print_Area_2_1">#REF!</definedName>
    <definedName name="__1Excel_BuiltIn_Print_Area_2_1">#REF!</definedName>
    <definedName name="_1Excel_BuiltIn_Print_Area_2_1">#REF!</definedName>
    <definedName name="A1XA5">'[1]5-ESQUADRIAS'!#REF!</definedName>
    <definedName name="Excel_BuiltIn_Print_Area_6">#REF!</definedName>
    <definedName name="Excel_BuiltIn_Print_Titles_10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9">#REF!</definedName>
    <definedName name="lista0">[2]AUX!$H$1:$H$11</definedName>
    <definedName name="lista1">[2]AUX!$B$2:$B$8</definedName>
    <definedName name="lista10">[2]AUX!$B$78:$B$81</definedName>
    <definedName name="lista11">[2]AUX!$B$84</definedName>
    <definedName name="lista2">[2]AUX!$B$11:$B$15</definedName>
    <definedName name="lista3">[2]AUX!$B$18:$B$22</definedName>
    <definedName name="lista4">[2]AUX!$B$25:$B$30</definedName>
    <definedName name="lista4.1">[2]AUX!$H$24:$H$31</definedName>
    <definedName name="lista5">[2]AUX!$B$33:$B$38</definedName>
    <definedName name="lista6">[2]AUX!$B$41:$B$50</definedName>
    <definedName name="lista7">[2]AUX!$B$53:$B$65</definedName>
    <definedName name="lista8">[2]AUX!$B$68</definedName>
    <definedName name="lista9">[2]AUX!$B$71:$B$75</definedName>
    <definedName name="SETOP">[3]SETOP!$A$1:$E$2739</definedName>
    <definedName name="SINAPI">[4]SINAPI!$G$1:$M$6500</definedName>
    <definedName name="SINAPIINSUMOS">[3]INSUMOS!$A$1:$E$5287</definedName>
    <definedName name="SUDECAP">#REF!</definedName>
    <definedName name="TELECOMUNICAÇÕES">#REF!</definedName>
    <definedName name="_xlnm.Print_Area" localSheetId="1">COMPOSICOES!$A$1:$N$108</definedName>
    <definedName name="Apl.">[5]RASCUNHO!$C$2:$C$5</definedName>
    <definedName name="LOD">OFFSET([5]Participantes!#REF!,0,0,COUNTA([5]Participantes!#REF!)-1,1)</definedName>
    <definedName name="N.A.">[5]RASCUNHO!$C$3:$C$5</definedName>
    <definedName name="NA" comment="NA e Sim ou Não">[5]RASCUNHO!$C$3:$C$5</definedName>
    <definedName name="Não_determinado">[5]Participantes!$B$6:$B$68</definedName>
    <definedName name="ND">[5]RASCUNHO!$A$3:$A$9</definedName>
    <definedName name="Nivel_DES">[5]RASCUNHO!$A$3:$A$9</definedName>
    <definedName name="Participantes">OFFSET([5]Participantes!$B$4,0,0,COUNTA([5]Participantes!$B:$B)-1,1)</definedName>
    <definedName name="S_N">[5]RASCUNHO!$B$3:$B$5</definedName>
    <definedName name="S_ou_N">[5]RASCUNHO!$B$3:$B$5</definedName>
    <definedName name="SimNão">[5]Participantes!#REF!</definedName>
    <definedName name="USOS_BIM">[5]RASCUNHO!$A$13:$A$25</definedName>
    <definedName name="_xlnm.Print_Area" localSheetId="2">CRONOGRAMA!$A$1:$T$30</definedName>
    <definedName name="_xlnm.Print_Titles" localSheetId="2">CRONOGRAMA!$1:$6</definedName>
    <definedName name="___1Excel_BuiltIn_Print_Area_2_1" localSheetId="2">#REF!</definedName>
    <definedName name="__1Excel_BuiltIn_Print_Area_2_1" localSheetId="2">#REF!</definedName>
    <definedName name="_1Excel_BuiltIn_Print_Area_2_1" localSheetId="2">#REF!</definedName>
    <definedName name="Excel_BuiltIn_Print_Area_6" localSheetId="2">#REF!</definedName>
    <definedName name="Excel_BuiltIn_Print_Titles_10" localSheetId="2">#REF!</definedName>
    <definedName name="Excel_BuiltIn_Print_Titles_3" localSheetId="2">#REF!</definedName>
    <definedName name="Excel_BuiltIn_Print_Titles_4" localSheetId="2">#REF!</definedName>
    <definedName name="Excel_BuiltIn_Print_Titles_5" localSheetId="2">#REF!</definedName>
    <definedName name="Excel_BuiltIn_Print_Titles_6" localSheetId="2">#REF!</definedName>
    <definedName name="Excel_BuiltIn_Print_Titles_7" localSheetId="2">#REF!</definedName>
    <definedName name="Excel_BuiltIn_Print_Titles_9" localSheetId="2">#REF!</definedName>
    <definedName name="SUDECAP" localSheetId="2">#REF!</definedName>
    <definedName name="TELECOMUNICAÇÕES" localSheetId="2">#REF!</definedName>
  </definedNames>
  <calcPr calcId="144525"/>
</workbook>
</file>

<file path=xl/comments1.xml><?xml version="1.0" encoding="utf-8"?>
<comments xmlns="http://schemas.openxmlformats.org/spreadsheetml/2006/main">
  <authors>
    <author>Ivana</author>
  </authors>
  <commentList>
    <comment ref="D5" authorId="0">
      <text>
        <r>
          <rPr>
            <b/>
            <sz val="9"/>
            <rFont val="Arial"/>
            <charset val="0"/>
          </rPr>
          <t>Ivana:</t>
        </r>
        <r>
          <rPr>
            <sz val="9"/>
            <rFont val="Arial"/>
            <charset val="0"/>
          </rPr>
          <t xml:space="preserve">
~20 PR A1</t>
        </r>
      </text>
    </comment>
    <comment ref="D6" authorId="0">
      <text>
        <r>
          <rPr>
            <b/>
            <sz val="9"/>
            <rFont val="Arial"/>
            <charset val="0"/>
          </rPr>
          <t>Ivana:</t>
        </r>
        <r>
          <rPr>
            <sz val="9"/>
            <rFont val="Arial"/>
            <charset val="0"/>
          </rPr>
          <t xml:space="preserve">
~20 PR A1
</t>
        </r>
      </text>
    </comment>
  </commentList>
</comments>
</file>

<file path=xl/comments2.xml><?xml version="1.0" encoding="utf-8"?>
<comments xmlns="http://schemas.openxmlformats.org/spreadsheetml/2006/main">
  <authors>
    <author>Ivana</author>
  </authors>
  <commentList>
    <comment ref="V2" authorId="0">
      <text>
        <r>
          <rPr>
            <b/>
            <sz val="9"/>
            <rFont val="Arial"/>
            <charset val="0"/>
          </rPr>
          <t>Ivana:</t>
        </r>
        <r>
          <rPr>
            <sz val="9"/>
            <rFont val="Arial"/>
            <charset val="0"/>
          </rPr>
          <t xml:space="preserve">
PROPORÇÃO DE PROJETOS
</t>
        </r>
      </text>
    </comment>
  </commentList>
</comments>
</file>

<file path=xl/sharedStrings.xml><?xml version="1.0" encoding="utf-8"?>
<sst xmlns="http://schemas.openxmlformats.org/spreadsheetml/2006/main" count="291" uniqueCount="118">
  <si>
    <t>UNIVERSIDADE FEDERAL DE OURO PRETO                                                                                                Coordenadoria de Planejamento e Gestão de Projetos</t>
  </si>
  <si>
    <t>PLANILHA DE FORMAÇÃO DE PREÇOS</t>
  </si>
  <si>
    <t>PROJETO PARA REFORMAS EMERGENCIAIS DE RECUPERAÇÃO PARCIAL DE COBERTURAS, ESQUADRIAS E INSTALAÇÕES ELÉTRICAS DO PRÉDIO DA ESCOLA DE MINAS DA PRAÇA TIRADENTES - OURO PRETO</t>
  </si>
  <si>
    <t>Item</t>
  </si>
  <si>
    <t>Serviço</t>
  </si>
  <si>
    <t>Quantidades</t>
  </si>
  <si>
    <t>Unid.</t>
  </si>
  <si>
    <t>Custo Unitário</t>
  </si>
  <si>
    <t>Licitação</t>
  </si>
  <si>
    <t>A</t>
  </si>
  <si>
    <t>Atualização do Levantamento Arquitetônico</t>
  </si>
  <si>
    <t>m²</t>
  </si>
  <si>
    <t>B</t>
  </si>
  <si>
    <t>Atualização do Levantamento de Danos Gerais</t>
  </si>
  <si>
    <t>C</t>
  </si>
  <si>
    <t>Projeto Arquitetônico para a Reforma das Coberturas e Forros</t>
  </si>
  <si>
    <t>D</t>
  </si>
  <si>
    <t>Projeto Arquitetônico de Restauro (ou substituição) para esquadrias de fachadas</t>
  </si>
  <si>
    <t>E</t>
  </si>
  <si>
    <t>Projeto de Drenagem Pluvial e Complementos Hidraulicos para SPCIP</t>
  </si>
  <si>
    <t>PR A1</t>
  </si>
  <si>
    <t>F</t>
  </si>
  <si>
    <t>Projeto Elétrico e Luminotécnico</t>
  </si>
  <si>
    <t>G</t>
  </si>
  <si>
    <t>Projeto Cabeamento Estruturado</t>
  </si>
  <si>
    <t>H</t>
  </si>
  <si>
    <t>Projeto SPDA</t>
  </si>
  <si>
    <t>I</t>
  </si>
  <si>
    <t>Planilha Orçamentária e seus complementares</t>
  </si>
  <si>
    <t>TOTAL:</t>
  </si>
  <si>
    <t>Prazo para execução: 240 dias</t>
  </si>
  <si>
    <t>OBS 1: Serão obrigatórias uma reunião inicial e reuniões a cada quinze dias com a equipe de arquitetura e engenharia da UFOP para discussão e avaliação do desenvolvimento dos projetos. O não cumprimento desse item implicará em aplicação de penalidades.</t>
  </si>
  <si>
    <r>
      <rPr>
        <sz val="8"/>
        <rFont val="Arial"/>
        <charset val="134"/>
      </rPr>
      <t xml:space="preserve">OBS 2: Os projetos deverão ser elaborados </t>
    </r>
    <r>
      <rPr>
        <b/>
        <sz val="8"/>
        <rFont val="Arial"/>
        <charset val="134"/>
      </rPr>
      <t>em DWG,</t>
    </r>
    <r>
      <rPr>
        <sz val="8"/>
        <rFont val="Arial"/>
        <charset val="134"/>
      </rPr>
      <t xml:space="preserve"> com arquivos compatíveis ao software AutoCAD, seguindo as diretrizes apontadas no caderno de orientações de representações gráficas fornecido pela UFOP, desde o início das apresentações dos projetos.</t>
    </r>
  </si>
  <si>
    <r>
      <rPr>
        <sz val="8"/>
        <rFont val="Arial"/>
        <charset val="134"/>
      </rPr>
      <t xml:space="preserve">OBS 3: O cronograma de desenvolvimento de projetos fornecido pela PRECAM deverá ser seguido na </t>
    </r>
    <r>
      <rPr>
        <b/>
        <sz val="8"/>
        <rFont val="Arial"/>
        <charset val="134"/>
      </rPr>
      <t>íntegra</t>
    </r>
    <r>
      <rPr>
        <sz val="8"/>
        <rFont val="Arial"/>
        <charset val="134"/>
      </rPr>
      <t xml:space="preserve">, qualquer alteração necessária deverá ser </t>
    </r>
    <r>
      <rPr>
        <b/>
        <sz val="8"/>
        <rFont val="Arial"/>
        <charset val="134"/>
      </rPr>
      <t>justificada</t>
    </r>
    <r>
      <rPr>
        <sz val="8"/>
        <rFont val="Arial"/>
        <charset val="134"/>
      </rPr>
      <t xml:space="preserve"> e só será autorizada após análise do corpo técnico da PRECAM.</t>
    </r>
  </si>
  <si>
    <t>OBS 4: Deverá ser apresentada planta geral com a indicação de todas as instalações, comprovando a compatibilidade entre elas.</t>
  </si>
  <si>
    <t>OBS 5: Os projetos e suas respectivas planilhas deverão ser apresentados, nas reuniões de acompanhamento, a medida em que forem sendo desenvolvidas, o que deve acontecer concomitantemente com os projetos.</t>
  </si>
  <si>
    <t>OBS 6: Os projetos deverão ser apresentados, conforme escopo básico listado no cronograma de acompanhamento;</t>
  </si>
  <si>
    <t>OBS 7: A planilha apresentada deverá seguir o modelo padrão da UFOP, fornecida pela PRECAM e deverá começar a ser apresentada conforme o cronograma.</t>
  </si>
  <si>
    <r>
      <rPr>
        <sz val="8"/>
        <rFont val="Arial"/>
        <charset val="134"/>
      </rPr>
      <t xml:space="preserve">OBS 8: O responsável técnico por cada projeto, </t>
    </r>
    <r>
      <rPr>
        <b/>
        <sz val="8"/>
        <rFont val="Arial"/>
        <charset val="134"/>
      </rPr>
      <t>impreterivelmente</t>
    </r>
    <r>
      <rPr>
        <sz val="8"/>
        <rFont val="Arial"/>
        <charset val="134"/>
      </rPr>
      <t>,  deverá estar presente nas reuniões em que seus projetos forem discutidos.</t>
    </r>
  </si>
  <si>
    <t>OBS 9: A empresa licitante vencedora deverá apresentar a composição de custos feita para cada projeto para elaboração da proposta em questão.</t>
  </si>
  <si>
    <t>OBS 10: Os cadernos de especificações e cadernos de encargos devem ser entregues de forma separada, divididos por disciplina de projeto.</t>
  </si>
  <si>
    <t>OBS 11: Cadernos de especificações apontam e descrevem todos os materiais que serão utilizados na obra. Os cadernos de encargos descrevem detalhadamente os procedimentos, em ordem cronológica, que serão realizados no empreendimento.</t>
  </si>
  <si>
    <t>OBS 12: Todos os levantamentos de informações necessárias ao projeto, e que não tenham sido fornecidas nos arquivos digitais disponibilizados, são de responsabilidade da empresa contratada. Não sendo admitida a justificativa de atraso na entrega por falta de dados sobre as redes de abastecimento, esgoto ou demais particularidades do prédio.</t>
  </si>
  <si>
    <t>OBS 13: Todos os projetos devem levar em conta a interligação com as redes primárias gerais da Universidade, fazendo com que o prédio esteja em prefeito funcionamento na conclusão dos trabalhos.</t>
  </si>
  <si>
    <t>K</t>
  </si>
  <si>
    <t>TRDE</t>
  </si>
  <si>
    <t>VERSÃO</t>
  </si>
  <si>
    <t>DATA</t>
  </si>
  <si>
    <t>RT</t>
  </si>
  <si>
    <t>COMPOSIÇÕES DE PREÇOS UNITÁRIOS</t>
  </si>
  <si>
    <t>UNID</t>
  </si>
  <si>
    <t>QUANT</t>
  </si>
  <si>
    <t>PREÇO UNITÁRIO</t>
  </si>
  <si>
    <t>K OU TRDE</t>
  </si>
  <si>
    <t>FATOR DIFICULDADE</t>
  </si>
  <si>
    <t>TOTAL</t>
  </si>
  <si>
    <t>ATUALIZAÇÃO DO LEVANTAMENTO ARQUITETÔNICO</t>
  </si>
  <si>
    <t>M²</t>
  </si>
  <si>
    <t>CADASTRO DE EDIFICACAO, ARQUITETURA</t>
  </si>
  <si>
    <t>ARQUITETO INTERMEDIÁRIO PROJETO</t>
  </si>
  <si>
    <t>PROJETISTA</t>
  </si>
  <si>
    <t>XEROX  PRETO/BRANCO - FORMATO A4</t>
  </si>
  <si>
    <t>UN</t>
  </si>
  <si>
    <t>ENCADERNACAO A4 ACETATO, PVC/CROMICOTE, C/ESPIRAL</t>
  </si>
  <si>
    <t>PLOTAGEM SULFITE - FORMATO A1</t>
  </si>
  <si>
    <t>PLOTAGEM EM PAPEL VEGETAL GR.90GR/CM2 - FORMATO A1</t>
  </si>
  <si>
    <t>CADASTRO DE EDIFICACAO, INSTALAÇÕES PREDIAIS (POR DISCIPLINA, x4)</t>
  </si>
  <si>
    <t>ARQUITETO/ENGENHEIRO INTERMEDIÁRIO PROJETO</t>
  </si>
  <si>
    <t xml:space="preserve"> </t>
  </si>
  <si>
    <t>ATUALIZAÇÃO DO LEVANTAMENTO DE DANOS GERAIS</t>
  </si>
  <si>
    <t>MAPEAMENTO DE DANOS</t>
  </si>
  <si>
    <t>AUXILIAR DE RESTAURADOR</t>
  </si>
  <si>
    <t>PROJETO ARQUITETÔNICO PARA A REFORMA DAS COBERTURAS E FORROS</t>
  </si>
  <si>
    <t>ESPECIFICAÇÃO DOS MATERIAIS COM MEMORIAL DESCRITIVO DE
CADA AMBIENTE E EQUIPAMENTOS PARA REFORMA E/OU
AMPLIAÇÃO DE PATRIMÔNIOS HISTÓRICOS - ÁREA DE 4.001 M2 A
6.000 M2</t>
  </si>
  <si>
    <t>PROJETO ARQUITETONICO LEGAL AREA &gt; 1000 M2</t>
  </si>
  <si>
    <t>M2</t>
  </si>
  <si>
    <t>ARQUITETO SÊNIOR PROJETO</t>
  </si>
  <si>
    <t>ARQUITETO JÚNIOR PROJETO</t>
  </si>
  <si>
    <t>TECNICO INTERMEDIARIO - PROJETO</t>
  </si>
  <si>
    <t>PROJETO ARQUITETÔNICO DE RESTAURO (OU SUBSTITUIÇÃO) PARA ESQUADRIAS DE FACHADAS</t>
  </si>
  <si>
    <t>ESPECIFICAÇÃO DOS MATERIAIS COM MEMORIAL DESCRITIVO DE CADA AMBIENTE E EQUIPAMENTOS PARA REFORMA E/OU AMPLIAÇÃO DE PATRIMÔNIOS HISTÓRICOS</t>
  </si>
  <si>
    <t>PROJETO ARQUITETONICO</t>
  </si>
  <si>
    <t>PROJETO DE DRENAGEM PLUVIAL E COMPLEMENTOS HIDRAULICOS PARA SPCIP</t>
  </si>
  <si>
    <t>PROJETO EXECUTIVO DE DRENAGEM</t>
  </si>
  <si>
    <t>DIGITALIZAÇÃO DE DOCUMENTO (TIPO DE FORMATO: A1)</t>
  </si>
  <si>
    <t>ENCADERNAÇÃO (TIPO: ESPIRAL|TIPO DE FORMATO: A4|MATERIAL DA CAPA: PP| COR: TRANSPARENTE| ESPESSURA*: 0,30MM)* VALORES REFERENCIAIS APROXIMADOS</t>
  </si>
  <si>
    <t>PLOTAGEM (TIPO DE PAPEL: SULFITE|GRAMATURA: 90GR/ CM2|TIPO DE FORMATO: A1| IMPRESSﾃグ: COLORIDA)</t>
  </si>
  <si>
    <t>PLOTAGEM (TIPO DE PAPEL: SULFITE|GRAMATURA: 90GR/ CM2|TIPO DE FORMATO: A1| IMPRESSﾃグ: PRETO/BRANCO )</t>
  </si>
  <si>
    <t>PLOTAGEM (TIPO DE PAPEL: VEGETAL|GRAMATURA: 90GR /CM2|TIPO DE FORMATO: A1| IMPRESSﾃグ: PRETO/BRANCO )</t>
  </si>
  <si>
    <t>XEROX (IMPRESSÃO: PRETO/ BRANCO|ACABAMENTO: OPACO|TIPO DE FORMATO: A4)</t>
  </si>
  <si>
    <t>CADASTRO DE EDIFICACAO, INSTALAÇÕES PREDIAIS (POR DISCIPLINA, x1)</t>
  </si>
  <si>
    <t>PROJETO ELÉTRICO E LUMINOTÉCNICO</t>
  </si>
  <si>
    <t>PROJETO ELETRICO AREA &gt; 1000 M2</t>
  </si>
  <si>
    <t>ENGENHEIRO SENIOR - PROJETO</t>
  </si>
  <si>
    <t>ENGENHEIRO INTERMEDIARIO - PROJETO</t>
  </si>
  <si>
    <t>PROJETISTA CADISTA - PROJETO</t>
  </si>
  <si>
    <t>PROJETO LUMINOTÉCNICO</t>
  </si>
  <si>
    <t>PROJETO CABEAMENTO ESTRUTURADO</t>
  </si>
  <si>
    <t>PROJETO SPDA</t>
  </si>
  <si>
    <t>PLANILHA ORÇAMENTÁRIA E SEUS COMPLEMENTARES</t>
  </si>
  <si>
    <t>DOCUMENTAÇÃO COMPLEMENTAR PARA GESTÃO DE OBRAS, INCLUINDO EAP, PLANILHA DE FORMAÇÃO DE PREÇOS, PLANILHA ANALÍTICA DE PREÇOS, CLASSIFICAÇÃO ABC DE INSUMOS E SERVIÇOS, DIAGRAMA PERT/CPM, CRONOGRAMA FÍSICO FINANCEIRO, CURVA S TEMPO GASTO X PORCENTAGEM DOS SERVIÇOS CONCLUÍDOS; CURVA S TEMPO GASTO X PORCENTAGEM DOS RECURSOS FINANCEIROS GASTOS</t>
  </si>
  <si>
    <t>TÉCNICO NÍVEL MEDIO</t>
  </si>
  <si>
    <t>PLANILHA ORÇAMENTÁRIA</t>
  </si>
  <si>
    <t>CRONOGRAMA FÍSICO FINANCEIRO</t>
  </si>
  <si>
    <t>NÃO APAGAR!</t>
  </si>
  <si>
    <t>PB</t>
  </si>
  <si>
    <t>PE</t>
  </si>
  <si>
    <t>CENTRO HISTÓRICO</t>
  </si>
  <si>
    <t>N</t>
  </si>
  <si>
    <t>Processos</t>
  </si>
  <si>
    <t>Fase</t>
  </si>
  <si>
    <t>PROJETO BÁSICO</t>
  </si>
  <si>
    <t>PROJETO EXECUTIVO</t>
  </si>
  <si>
    <t>Valor</t>
  </si>
  <si>
    <t>PORCENTAGEM PAGA TOTAL</t>
  </si>
  <si>
    <t>VALOR PAGO TOTAL</t>
  </si>
  <si>
    <t>PORCENTAGEM PAGA ACUMULADA</t>
  </si>
  <si>
    <t>VALOR PAGO ACUMULADO</t>
  </si>
</sst>
</file>

<file path=xl/styles.xml><?xml version="1.0" encoding="utf-8"?>
<styleSheet xmlns="http://schemas.openxmlformats.org/spreadsheetml/2006/main">
  <numFmts count="12">
    <numFmt numFmtId="176" formatCode="_-&quot;R$&quot;* #,##0.00_-;\-&quot;R$&quot;* #,##0.00_-;_-&quot;R$&quot;* &quot;-&quot;??_-;_-@_-"/>
    <numFmt numFmtId="177" formatCode="&quot;R$&quot;\ #,##0.00_);[Red]\(&quot;R$&quot;\ #,###.00\)"/>
    <numFmt numFmtId="178" formatCode="_-* #,##0_-;\-* #,##0_-;_-* &quot;-&quot;_-;_-@_-"/>
    <numFmt numFmtId="179" formatCode="_(* #,##0.00_);_(* \(#,##0.00\);_(* &quot;-&quot;??_);_(@_)"/>
    <numFmt numFmtId="180" formatCode="_-&quot;R$&quot;* #,##0_-;\-&quot;R$&quot;* #,##0_-;_-&quot;R$&quot;* &quot;-&quot;_-;_-@_-"/>
    <numFmt numFmtId="181" formatCode="0?"/>
    <numFmt numFmtId="182" formatCode="#,##0.000000"/>
    <numFmt numFmtId="183" formatCode="&quot;R$ &quot;#,##0.00_);\(&quot;R$ &quot;#,##0.00\)"/>
    <numFmt numFmtId="184" formatCode="&quot;R$&quot;\ #,##0.00"/>
    <numFmt numFmtId="185" formatCode="&quot;R$ &quot;#,##0.00"/>
    <numFmt numFmtId="186" formatCode="0.00_ "/>
    <numFmt numFmtId="187" formatCode="&quot;R$&quot;#,##0.00_);[Red]\(&quot;R$&quot;#,##0.00\)"/>
  </numFmts>
  <fonts count="50"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8"/>
      <color rgb="FFFFFFFF"/>
      <name val="Arial"/>
      <charset val="134"/>
    </font>
    <font>
      <b/>
      <sz val="14"/>
      <color theme="1"/>
      <name val="Arial"/>
      <charset val="134"/>
    </font>
    <font>
      <b/>
      <sz val="11"/>
      <color rgb="FFFFFFFF"/>
      <name val="Arial"/>
      <charset val="134"/>
    </font>
    <font>
      <b/>
      <sz val="1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1"/>
      <color theme="1"/>
      <name val="Arial"/>
      <charset val="134"/>
    </font>
    <font>
      <sz val="11"/>
      <name val="Calibri"/>
      <charset val="134"/>
      <scheme val="minor"/>
    </font>
    <font>
      <sz val="11"/>
      <name val="Arial"/>
      <charset val="134"/>
    </font>
    <font>
      <b/>
      <sz val="11"/>
      <color theme="1"/>
      <name val="Calibri"/>
      <charset val="134"/>
      <scheme val="minor"/>
    </font>
    <font>
      <b/>
      <sz val="14"/>
      <color rgb="FF231F20"/>
      <name val="Arial"/>
      <charset val="134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name val="Arial"/>
      <charset val="134"/>
    </font>
    <font>
      <sz val="14"/>
      <name val="Arial"/>
      <charset val="134"/>
    </font>
    <font>
      <b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b/>
      <sz val="11"/>
      <color theme="0"/>
      <name val="Arial"/>
      <charset val="134"/>
    </font>
    <font>
      <sz val="8"/>
      <color theme="0"/>
      <name val="Arial"/>
      <charset val="134"/>
    </font>
    <font>
      <b/>
      <sz val="10"/>
      <name val="Arial"/>
      <charset val="134"/>
    </font>
    <font>
      <b/>
      <sz val="8"/>
      <name val="Arial"/>
      <charset val="134"/>
    </font>
    <font>
      <b/>
      <sz val="11"/>
      <color rgb="FF231F20"/>
      <name val="Arial"/>
      <charset val="134"/>
    </font>
    <font>
      <sz val="11"/>
      <color theme="1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9"/>
      <name val="Arial"/>
      <charset val="0"/>
    </font>
    <font>
      <sz val="9"/>
      <name val="Arial"/>
      <charset val="0"/>
    </font>
  </fonts>
  <fills count="44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theme="1" tint="0.5"/>
        <bgColor rgb="FF000000"/>
      </patternFill>
    </fill>
    <fill>
      <patternFill patternType="solid">
        <fgColor theme="5" tint="0.8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9" fontId="0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7" fillId="0" borderId="59" applyNumberFormat="0" applyFill="0" applyAlignment="0" applyProtection="0">
      <alignment vertical="center"/>
    </xf>
    <xf numFmtId="0" fontId="30" fillId="14" borderId="55" applyNumberFormat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2" fillId="24" borderId="60" applyNumberFormat="0" applyFont="0" applyAlignment="0" applyProtection="0">
      <alignment vertical="center"/>
    </xf>
    <xf numFmtId="0" fontId="0" fillId="0" borderId="0"/>
    <xf numFmtId="0" fontId="31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0" borderId="5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57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5" fillId="0" borderId="5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21" borderId="56" applyNumberFormat="0" applyAlignment="0" applyProtection="0">
      <alignment vertical="center"/>
    </xf>
    <xf numFmtId="0" fontId="41" fillId="31" borderId="61" applyNumberFormat="0" applyAlignment="0" applyProtection="0">
      <alignment vertical="center"/>
    </xf>
    <xf numFmtId="0" fontId="45" fillId="31" borderId="56" applyNumberFormat="0" applyAlignment="0" applyProtection="0">
      <alignment vertical="center"/>
    </xf>
    <xf numFmtId="0" fontId="46" fillId="0" borderId="62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329">
    <xf numFmtId="0" fontId="0" fillId="0" borderId="0" xfId="0"/>
    <xf numFmtId="177" fontId="0" fillId="0" borderId="0" xfId="0" applyNumberFormat="1"/>
    <xf numFmtId="0" fontId="1" fillId="0" borderId="0" xfId="0" applyFont="1" applyFill="1" applyAlignment="1"/>
    <xf numFmtId="177" fontId="1" fillId="0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9" fontId="5" fillId="4" borderId="11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/>
    <xf numFmtId="177" fontId="8" fillId="0" borderId="17" xfId="0" applyNumberFormat="1" applyFont="1" applyFill="1" applyBorder="1" applyAlignment="1"/>
    <xf numFmtId="177" fontId="5" fillId="0" borderId="17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/>
    <xf numFmtId="177" fontId="1" fillId="0" borderId="19" xfId="0" applyNumberFormat="1" applyFont="1" applyFill="1" applyBorder="1" applyAlignment="1"/>
    <xf numFmtId="177" fontId="5" fillId="0" borderId="20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/>
    <xf numFmtId="177" fontId="1" fillId="0" borderId="11" xfId="0" applyNumberFormat="1" applyFont="1" applyFill="1" applyBorder="1" applyAlignment="1"/>
    <xf numFmtId="177" fontId="7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177" fontId="1" fillId="0" borderId="25" xfId="0" applyNumberFormat="1" applyFont="1" applyFill="1" applyBorder="1" applyAlignment="1"/>
    <xf numFmtId="177" fontId="1" fillId="0" borderId="26" xfId="0" applyNumberFormat="1" applyFont="1" applyFill="1" applyBorder="1" applyAlignment="1"/>
    <xf numFmtId="0" fontId="8" fillId="0" borderId="22" xfId="0" applyFont="1" applyFill="1" applyBorder="1" applyAlignment="1"/>
    <xf numFmtId="0" fontId="8" fillId="0" borderId="23" xfId="0" applyFont="1" applyFill="1" applyBorder="1" applyAlignment="1"/>
    <xf numFmtId="9" fontId="5" fillId="4" borderId="23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/>
    <xf numFmtId="177" fontId="8" fillId="0" borderId="20" xfId="0" applyNumberFormat="1" applyFont="1" applyFill="1" applyBorder="1" applyAlignment="1"/>
    <xf numFmtId="0" fontId="9" fillId="0" borderId="10" xfId="0" applyFont="1" applyFill="1" applyBorder="1" applyAlignment="1">
      <alignment horizontal="justify" vertical="center" wrapText="1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177" fontId="9" fillId="0" borderId="25" xfId="0" applyNumberFormat="1" applyFont="1" applyFill="1" applyBorder="1" applyAlignment="1">
      <alignment horizontal="justify" vertical="center" wrapText="1"/>
    </xf>
    <xf numFmtId="177" fontId="8" fillId="0" borderId="26" xfId="0" applyNumberFormat="1" applyFont="1" applyFill="1" applyBorder="1" applyAlignment="1"/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9" fontId="10" fillId="6" borderId="1" xfId="4" applyFont="1" applyFill="1" applyBorder="1" applyAlignment="1">
      <alignment horizontal="center" vertical="center"/>
    </xf>
    <xf numFmtId="10" fontId="10" fillId="0" borderId="10" xfId="4" applyNumberFormat="1" applyFont="1" applyFill="1" applyBorder="1" applyAlignment="1">
      <alignment vertical="center"/>
    </xf>
    <xf numFmtId="10" fontId="10" fillId="0" borderId="11" xfId="4" applyNumberFormat="1" applyFont="1" applyFill="1" applyBorder="1" applyAlignment="1">
      <alignment vertical="center"/>
    </xf>
    <xf numFmtId="10" fontId="10" fillId="6" borderId="11" xfId="4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77" fontId="10" fillId="6" borderId="1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6" borderId="26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/>
    <xf numFmtId="0" fontId="1" fillId="0" borderId="30" xfId="0" applyFont="1" applyFill="1" applyBorder="1" applyAlignment="1"/>
    <xf numFmtId="177" fontId="1" fillId="0" borderId="30" xfId="0" applyNumberFormat="1" applyFont="1" applyFill="1" applyBorder="1" applyAlignment="1"/>
    <xf numFmtId="0" fontId="1" fillId="0" borderId="0" xfId="0" applyFont="1" applyFill="1" applyBorder="1" applyAlignment="1"/>
    <xf numFmtId="0" fontId="10" fillId="6" borderId="30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9" fontId="5" fillId="7" borderId="11" xfId="0" applyNumberFormat="1" applyFont="1" applyFill="1" applyBorder="1" applyAlignment="1">
      <alignment horizontal="center" vertical="center"/>
    </xf>
    <xf numFmtId="9" fontId="5" fillId="4" borderId="35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9" fontId="5" fillId="7" borderId="23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8" fillId="0" borderId="37" xfId="0" applyNumberFormat="1" applyFont="1" applyFill="1" applyBorder="1" applyAlignment="1"/>
    <xf numFmtId="177" fontId="8" fillId="0" borderId="19" xfId="0" applyNumberFormat="1" applyFont="1" applyFill="1" applyBorder="1" applyAlignment="1"/>
    <xf numFmtId="0" fontId="2" fillId="2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7" borderId="4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9" fontId="5" fillId="7" borderId="12" xfId="0" applyNumberFormat="1" applyFont="1" applyFill="1" applyBorder="1" applyAlignment="1">
      <alignment horizontal="center" vertical="center"/>
    </xf>
    <xf numFmtId="9" fontId="5" fillId="7" borderId="35" xfId="0" applyNumberFormat="1" applyFont="1" applyFill="1" applyBorder="1" applyAlignment="1">
      <alignment horizontal="center" vertical="center"/>
    </xf>
    <xf numFmtId="10" fontId="10" fillId="6" borderId="12" xfId="4" applyNumberFormat="1" applyFont="1" applyFill="1" applyBorder="1" applyAlignment="1">
      <alignment horizontal="center" vertical="center"/>
    </xf>
    <xf numFmtId="177" fontId="10" fillId="4" borderId="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/>
    <xf numFmtId="177" fontId="10" fillId="6" borderId="2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/>
    <xf numFmtId="0" fontId="0" fillId="0" borderId="0" xfId="0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/>
    </xf>
    <xf numFmtId="0" fontId="13" fillId="8" borderId="2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left" vertical="center"/>
    </xf>
    <xf numFmtId="49" fontId="14" fillId="9" borderId="4" xfId="0" applyNumberFormat="1" applyFont="1" applyFill="1" applyBorder="1" applyAlignment="1">
      <alignment horizontal="center" vertical="center" wrapText="1" readingOrder="1"/>
    </xf>
    <xf numFmtId="49" fontId="14" fillId="9" borderId="6" xfId="0" applyNumberFormat="1" applyFont="1" applyFill="1" applyBorder="1" applyAlignment="1">
      <alignment horizontal="left" vertical="center" wrapText="1" readingOrder="1"/>
    </xf>
    <xf numFmtId="49" fontId="15" fillId="0" borderId="10" xfId="0" applyNumberFormat="1" applyFont="1" applyFill="1" applyBorder="1" applyAlignment="1">
      <alignment horizontal="center" vertical="center" wrapText="1" readingOrder="1"/>
    </xf>
    <xf numFmtId="49" fontId="15" fillId="0" borderId="11" xfId="0" applyNumberFormat="1" applyFont="1" applyFill="1" applyBorder="1" applyAlignment="1">
      <alignment horizontal="center" vertical="center" wrapText="1" readingOrder="1"/>
    </xf>
    <xf numFmtId="49" fontId="15" fillId="0" borderId="11" xfId="0" applyNumberFormat="1" applyFont="1" applyFill="1" applyBorder="1" applyAlignment="1">
      <alignment horizontal="left" vertical="center" readingOrder="1"/>
    </xf>
    <xf numFmtId="49" fontId="15" fillId="0" borderId="13" xfId="0" applyNumberFormat="1" applyFont="1" applyFill="1" applyBorder="1" applyAlignment="1">
      <alignment horizontal="center" vertical="center" wrapText="1" readingOrder="1"/>
    </xf>
    <xf numFmtId="49" fontId="15" fillId="0" borderId="14" xfId="0" applyNumberFormat="1" applyFont="1" applyFill="1" applyBorder="1" applyAlignment="1">
      <alignment horizontal="center" vertical="center" wrapText="1" readingOrder="1"/>
    </xf>
    <xf numFmtId="49" fontId="15" fillId="0" borderId="14" xfId="0" applyNumberFormat="1" applyFont="1" applyFill="1" applyBorder="1" applyAlignment="1">
      <alignment horizontal="left" vertical="center" readingOrder="1"/>
    </xf>
    <xf numFmtId="49" fontId="15" fillId="0" borderId="25" xfId="0" applyNumberFormat="1" applyFont="1" applyFill="1" applyBorder="1" applyAlignment="1">
      <alignment horizontal="center" vertical="center" wrapText="1" readingOrder="1"/>
    </xf>
    <xf numFmtId="49" fontId="15" fillId="0" borderId="26" xfId="0" applyNumberFormat="1" applyFont="1" applyFill="1" applyBorder="1" applyAlignment="1">
      <alignment horizontal="center" vertical="center" wrapText="1" readingOrder="1"/>
    </xf>
    <xf numFmtId="49" fontId="15" fillId="0" borderId="26" xfId="0" applyNumberFormat="1" applyFont="1" applyFill="1" applyBorder="1" applyAlignment="1">
      <alignment horizontal="left" vertical="center" readingOrder="1"/>
    </xf>
    <xf numFmtId="49" fontId="14" fillId="9" borderId="3" xfId="0" applyNumberFormat="1" applyFont="1" applyFill="1" applyBorder="1" applyAlignment="1">
      <alignment horizontal="center" vertical="center" wrapText="1" readingOrder="1"/>
    </xf>
    <xf numFmtId="49" fontId="14" fillId="9" borderId="0" xfId="0" applyNumberFormat="1" applyFont="1" applyFill="1" applyBorder="1" applyAlignment="1">
      <alignment horizontal="left" vertical="center" wrapText="1" readingOrder="1"/>
    </xf>
    <xf numFmtId="0" fontId="1" fillId="6" borderId="30" xfId="0" applyFont="1" applyFill="1" applyBorder="1" applyAlignment="1">
      <alignment vertical="center"/>
    </xf>
    <xf numFmtId="0" fontId="10" fillId="6" borderId="30" xfId="0" applyFont="1" applyFill="1" applyBorder="1" applyAlignment="1">
      <alignment horizontal="left" vertical="center"/>
    </xf>
    <xf numFmtId="49" fontId="14" fillId="9" borderId="1" xfId="0" applyNumberFormat="1" applyFont="1" applyFill="1" applyBorder="1" applyAlignment="1">
      <alignment horizontal="center" vertical="center" wrapText="1" readingOrder="1"/>
    </xf>
    <xf numFmtId="49" fontId="14" fillId="9" borderId="2" xfId="0" applyNumberFormat="1" applyFont="1" applyFill="1" applyBorder="1" applyAlignment="1">
      <alignment horizontal="left" vertical="center" wrapText="1" readingOrder="1"/>
    </xf>
    <xf numFmtId="49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9" xfId="0" applyNumberFormat="1" applyFont="1" applyFill="1" applyBorder="1" applyAlignment="1">
      <alignment horizontal="center" vertical="center" wrapText="1" readingOrder="1"/>
    </xf>
    <xf numFmtId="49" fontId="15" fillId="0" borderId="9" xfId="0" applyNumberFormat="1" applyFont="1" applyFill="1" applyBorder="1" applyAlignment="1">
      <alignment horizontal="left" vertical="center" readingOrder="1"/>
    </xf>
    <xf numFmtId="0" fontId="10" fillId="6" borderId="30" xfId="0" applyFont="1" applyFill="1" applyBorder="1" applyAlignment="1">
      <alignment horizontal="left" vertical="center" wrapText="1"/>
    </xf>
    <xf numFmtId="181" fontId="10" fillId="6" borderId="29" xfId="0" applyNumberFormat="1" applyFont="1" applyFill="1" applyBorder="1" applyAlignment="1">
      <alignment horizontal="center" vertical="center"/>
    </xf>
    <xf numFmtId="181" fontId="10" fillId="6" borderId="3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center" vertical="center"/>
    </xf>
    <xf numFmtId="177" fontId="13" fillId="8" borderId="2" xfId="0" applyNumberFormat="1" applyFont="1" applyFill="1" applyBorder="1" applyAlignment="1">
      <alignment horizontal="center" vertical="center" wrapText="1"/>
    </xf>
    <xf numFmtId="177" fontId="13" fillId="8" borderId="2" xfId="0" applyNumberFormat="1" applyFont="1" applyFill="1" applyBorder="1" applyAlignment="1">
      <alignment horizontal="center" vertical="center"/>
    </xf>
    <xf numFmtId="177" fontId="13" fillId="8" borderId="40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77" fontId="10" fillId="6" borderId="6" xfId="0" applyNumberFormat="1" applyFont="1" applyFill="1" applyBorder="1" applyAlignment="1">
      <alignment horizontal="center" vertical="center" wrapText="1"/>
    </xf>
    <xf numFmtId="177" fontId="10" fillId="6" borderId="6" xfId="0" applyNumberFormat="1" applyFont="1" applyFill="1" applyBorder="1" applyAlignment="1">
      <alignment horizontal="center" vertical="center"/>
    </xf>
    <xf numFmtId="177" fontId="10" fillId="6" borderId="44" xfId="0" applyNumberFormat="1" applyFont="1" applyFill="1" applyBorder="1" applyAlignment="1">
      <alignment horizontal="center" vertical="center"/>
    </xf>
    <xf numFmtId="49" fontId="14" fillId="9" borderId="6" xfId="0" applyNumberFormat="1" applyFont="1" applyFill="1" applyBorder="1" applyAlignment="1">
      <alignment horizontal="center" vertical="center" wrapText="1" readingOrder="1"/>
    </xf>
    <xf numFmtId="0" fontId="16" fillId="9" borderId="6" xfId="0" applyFont="1" applyFill="1" applyBorder="1" applyAlignment="1">
      <alignment horizontal="center"/>
    </xf>
    <xf numFmtId="177" fontId="16" fillId="9" borderId="6" xfId="0" applyNumberFormat="1" applyFont="1" applyFill="1" applyBorder="1" applyAlignment="1">
      <alignment horizontal="center" vertical="center"/>
    </xf>
    <xf numFmtId="177" fontId="16" fillId="9" borderId="6" xfId="0" applyNumberFormat="1" applyFont="1" applyFill="1" applyBorder="1" applyAlignment="1">
      <alignment vertical="center"/>
    </xf>
    <xf numFmtId="177" fontId="17" fillId="9" borderId="44" xfId="0" applyNumberFormat="1" applyFont="1" applyFill="1" applyBorder="1" applyAlignment="1">
      <alignment horizontal="center" vertical="center"/>
    </xf>
    <xf numFmtId="182" fontId="15" fillId="0" borderId="11" xfId="0" applyNumberFormat="1" applyFont="1" applyFill="1" applyBorder="1" applyAlignment="1">
      <alignment horizontal="center" vertical="center" readingOrder="1"/>
    </xf>
    <xf numFmtId="177" fontId="16" fillId="0" borderId="11" xfId="0" applyNumberFormat="1" applyFont="1" applyFill="1" applyBorder="1" applyAlignment="1">
      <alignment horizontal="center" vertical="center"/>
    </xf>
    <xf numFmtId="10" fontId="16" fillId="0" borderId="11" xfId="4" applyNumberFormat="1" applyFont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82" fontId="15" fillId="0" borderId="14" xfId="0" applyNumberFormat="1" applyFont="1" applyFill="1" applyBorder="1" applyAlignment="1">
      <alignment horizontal="center" vertical="center" readingOrder="1"/>
    </xf>
    <xf numFmtId="177" fontId="16" fillId="0" borderId="14" xfId="0" applyNumberFormat="1" applyFont="1" applyFill="1" applyBorder="1" applyAlignment="1">
      <alignment horizontal="center" vertical="center"/>
    </xf>
    <xf numFmtId="10" fontId="16" fillId="0" borderId="14" xfId="4" applyNumberFormat="1" applyFont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182" fontId="15" fillId="0" borderId="26" xfId="0" applyNumberFormat="1" applyFont="1" applyFill="1" applyBorder="1" applyAlignment="1">
      <alignment horizontal="center" vertical="center" readingOrder="1"/>
    </xf>
    <xf numFmtId="177" fontId="16" fillId="0" borderId="26" xfId="0" applyNumberFormat="1" applyFont="1" applyFill="1" applyBorder="1" applyAlignment="1">
      <alignment horizontal="center" vertical="center"/>
    </xf>
    <xf numFmtId="10" fontId="16" fillId="0" borderId="26" xfId="4" applyNumberFormat="1" applyFont="1" applyBorder="1" applyAlignment="1">
      <alignment horizontal="center" vertical="center"/>
    </xf>
    <xf numFmtId="177" fontId="16" fillId="0" borderId="28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center" vertical="center" wrapText="1" readingOrder="1"/>
    </xf>
    <xf numFmtId="0" fontId="16" fillId="9" borderId="0" xfId="0" applyFont="1" applyFill="1" applyBorder="1" applyAlignment="1">
      <alignment horizontal="center"/>
    </xf>
    <xf numFmtId="177" fontId="16" fillId="9" borderId="0" xfId="0" applyNumberFormat="1" applyFont="1" applyFill="1" applyBorder="1" applyAlignment="1">
      <alignment horizontal="center" vertical="center"/>
    </xf>
    <xf numFmtId="177" fontId="16" fillId="9" borderId="0" xfId="0" applyNumberFormat="1" applyFont="1" applyFill="1" applyBorder="1" applyAlignment="1">
      <alignment vertical="center"/>
    </xf>
    <xf numFmtId="177" fontId="17" fillId="9" borderId="41" xfId="0" applyNumberFormat="1" applyFont="1" applyFill="1" applyBorder="1" applyAlignment="1">
      <alignment horizontal="center" vertical="center"/>
    </xf>
    <xf numFmtId="177" fontId="10" fillId="6" borderId="30" xfId="0" applyNumberFormat="1" applyFont="1" applyFill="1" applyBorder="1" applyAlignment="1">
      <alignment horizontal="center" vertical="center" wrapText="1"/>
    </xf>
    <xf numFmtId="177" fontId="10" fillId="6" borderId="30" xfId="0" applyNumberFormat="1" applyFont="1" applyFill="1" applyBorder="1" applyAlignment="1">
      <alignment horizontal="center" vertical="center"/>
    </xf>
    <xf numFmtId="177" fontId="10" fillId="6" borderId="43" xfId="0" applyNumberFormat="1" applyFont="1" applyFill="1" applyBorder="1" applyAlignment="1">
      <alignment horizontal="center" vertical="center"/>
    </xf>
    <xf numFmtId="49" fontId="14" fillId="9" borderId="2" xfId="0" applyNumberFormat="1" applyFont="1" applyFill="1" applyBorder="1" applyAlignment="1">
      <alignment horizontal="center" vertical="center" wrapText="1" readingOrder="1"/>
    </xf>
    <xf numFmtId="0" fontId="16" fillId="9" borderId="2" xfId="0" applyFont="1" applyFill="1" applyBorder="1" applyAlignment="1">
      <alignment horizontal="center"/>
    </xf>
    <xf numFmtId="177" fontId="16" fillId="9" borderId="2" xfId="0" applyNumberFormat="1" applyFont="1" applyFill="1" applyBorder="1" applyAlignment="1">
      <alignment horizontal="center" vertical="center"/>
    </xf>
    <xf numFmtId="177" fontId="16" fillId="9" borderId="2" xfId="0" applyNumberFormat="1" applyFont="1" applyFill="1" applyBorder="1" applyAlignment="1">
      <alignment vertical="center"/>
    </xf>
    <xf numFmtId="177" fontId="17" fillId="9" borderId="4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 readingOrder="1"/>
    </xf>
    <xf numFmtId="182" fontId="15" fillId="0" borderId="9" xfId="0" applyNumberFormat="1" applyFont="1" applyFill="1" applyBorder="1" applyAlignment="1">
      <alignment horizontal="center" vertical="center" readingOrder="1"/>
    </xf>
    <xf numFmtId="177" fontId="16" fillId="0" borderId="9" xfId="0" applyNumberFormat="1" applyFont="1" applyFill="1" applyBorder="1" applyAlignment="1">
      <alignment horizontal="center" vertical="center"/>
    </xf>
    <xf numFmtId="10" fontId="16" fillId="0" borderId="9" xfId="4" applyNumberFormat="1" applyFont="1" applyBorder="1" applyAlignment="1">
      <alignment horizontal="center" vertical="center"/>
    </xf>
    <xf numFmtId="177" fontId="16" fillId="0" borderId="4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/>
    </xf>
    <xf numFmtId="177" fontId="12" fillId="9" borderId="6" xfId="0" applyNumberFormat="1" applyFont="1" applyFill="1" applyBorder="1" applyAlignment="1">
      <alignment horizontal="center" vertical="center"/>
    </xf>
    <xf numFmtId="177" fontId="12" fillId="9" borderId="6" xfId="0" applyNumberFormat="1" applyFont="1" applyFill="1" applyBorder="1" applyAlignment="1">
      <alignment vertical="center"/>
    </xf>
    <xf numFmtId="182" fontId="0" fillId="0" borderId="0" xfId="0" applyNumberFormat="1"/>
    <xf numFmtId="0" fontId="10" fillId="6" borderId="0" xfId="0" applyFont="1" applyFill="1" applyBorder="1" applyAlignment="1">
      <alignment horizontal="center" vertical="center"/>
    </xf>
    <xf numFmtId="177" fontId="10" fillId="6" borderId="0" xfId="0" applyNumberFormat="1" applyFont="1" applyFill="1" applyBorder="1" applyAlignment="1">
      <alignment horizontal="center" vertical="center" wrapText="1"/>
    </xf>
    <xf numFmtId="177" fontId="10" fillId="6" borderId="0" xfId="0" applyNumberFormat="1" applyFont="1" applyFill="1" applyBorder="1" applyAlignment="1">
      <alignment horizontal="center" vertical="center"/>
    </xf>
    <xf numFmtId="177" fontId="10" fillId="6" borderId="4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 readingOrder="1"/>
    </xf>
    <xf numFmtId="49" fontId="15" fillId="0" borderId="26" xfId="0" applyNumberFormat="1" applyFont="1" applyFill="1" applyBorder="1" applyAlignment="1">
      <alignment horizontal="left" vertical="center" wrapText="1" readingOrder="1"/>
    </xf>
    <xf numFmtId="49" fontId="14" fillId="9" borderId="29" xfId="0" applyNumberFormat="1" applyFont="1" applyFill="1" applyBorder="1" applyAlignment="1">
      <alignment horizontal="center" vertical="center" wrapText="1" readingOrder="1"/>
    </xf>
    <xf numFmtId="49" fontId="14" fillId="9" borderId="30" xfId="0" applyNumberFormat="1" applyFont="1" applyFill="1" applyBorder="1" applyAlignment="1">
      <alignment horizontal="left" vertical="center" wrapText="1" readingOrder="1"/>
    </xf>
    <xf numFmtId="49" fontId="15" fillId="0" borderId="9" xfId="0" applyNumberFormat="1" applyFont="1" applyFill="1" applyBorder="1" applyAlignment="1">
      <alignment horizontal="left" vertical="center" wrapText="1" readingOrder="1"/>
    </xf>
    <xf numFmtId="0" fontId="1" fillId="9" borderId="0" xfId="0" applyFont="1" applyFill="1" applyBorder="1" applyAlignment="1">
      <alignment horizontal="center"/>
    </xf>
    <xf numFmtId="177" fontId="12" fillId="9" borderId="0" xfId="0" applyNumberFormat="1" applyFont="1" applyFill="1" applyBorder="1" applyAlignment="1">
      <alignment horizontal="center" vertical="center"/>
    </xf>
    <xf numFmtId="177" fontId="12" fillId="9" borderId="0" xfId="0" applyNumberFormat="1" applyFont="1" applyFill="1" applyBorder="1" applyAlignment="1">
      <alignment vertical="center"/>
    </xf>
    <xf numFmtId="177" fontId="17" fillId="9" borderId="6" xfId="0" applyNumberFormat="1" applyFont="1" applyFill="1" applyBorder="1" applyAlignment="1">
      <alignment horizontal="center" vertical="center"/>
    </xf>
    <xf numFmtId="49" fontId="14" fillId="9" borderId="30" xfId="0" applyNumberFormat="1" applyFont="1" applyFill="1" applyBorder="1" applyAlignment="1">
      <alignment horizontal="center" vertical="center" wrapText="1" readingOrder="1"/>
    </xf>
    <xf numFmtId="0" fontId="1" fillId="9" borderId="30" xfId="0" applyFont="1" applyFill="1" applyBorder="1" applyAlignment="1">
      <alignment horizontal="center"/>
    </xf>
    <xf numFmtId="177" fontId="12" fillId="9" borderId="30" xfId="0" applyNumberFormat="1" applyFont="1" applyFill="1" applyBorder="1" applyAlignment="1">
      <alignment horizontal="center" vertical="center"/>
    </xf>
    <xf numFmtId="177" fontId="12" fillId="9" borderId="30" xfId="0" applyNumberFormat="1" applyFont="1" applyFill="1" applyBorder="1" applyAlignment="1">
      <alignment vertical="center"/>
    </xf>
    <xf numFmtId="177" fontId="17" fillId="9" borderId="43" xfId="0" applyNumberFormat="1" applyFont="1" applyFill="1" applyBorder="1" applyAlignment="1">
      <alignment horizontal="center" vertical="center"/>
    </xf>
    <xf numFmtId="0" fontId="9" fillId="0" borderId="0" xfId="0" applyFont="1"/>
    <xf numFmtId="0" fontId="18" fillId="0" borderId="0" xfId="0" applyFont="1" applyAlignment="1">
      <alignment horizontal="justify"/>
    </xf>
    <xf numFmtId="0" fontId="18" fillId="0" borderId="0" xfId="0" applyFont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177" fontId="19" fillId="0" borderId="4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1" fillId="0" borderId="30" xfId="14" applyFont="1" applyBorder="1" applyAlignment="1">
      <alignment horizontal="center" vertical="center" wrapText="1"/>
    </xf>
    <xf numFmtId="0" fontId="21" fillId="0" borderId="43" xfId="1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5" xfId="0" applyFont="1" applyBorder="1" applyAlignment="1">
      <alignment horizontal="left" vertical="center"/>
    </xf>
    <xf numFmtId="0" fontId="23" fillId="1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177" fontId="22" fillId="0" borderId="40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81" fontId="19" fillId="0" borderId="3" xfId="0" applyNumberFormat="1" applyFont="1" applyBorder="1" applyAlignment="1" applyProtection="1">
      <alignment horizontal="center" vertical="center"/>
      <protection locked="0"/>
    </xf>
    <xf numFmtId="181" fontId="19" fillId="0" borderId="41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4" fontId="24" fillId="10" borderId="2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183" fontId="18" fillId="11" borderId="20" xfId="1" applyNumberFormat="1" applyFont="1" applyFill="1" applyBorder="1" applyAlignment="1" applyProtection="1">
      <alignment horizontal="center" vertical="center"/>
    </xf>
    <xf numFmtId="177" fontId="18" fillId="12" borderId="36" xfId="0" applyNumberFormat="1" applyFont="1" applyFill="1" applyBorder="1" applyAlignment="1">
      <alignment horizontal="center" vertical="center"/>
    </xf>
    <xf numFmtId="4" fontId="18" fillId="12" borderId="37" xfId="0" applyNumberFormat="1" applyFont="1" applyFill="1" applyBorder="1" applyAlignment="1">
      <alignment horizontal="center" vertical="center"/>
    </xf>
    <xf numFmtId="181" fontId="19" fillId="0" borderId="46" xfId="0" applyNumberFormat="1" applyFont="1" applyBorder="1" applyAlignment="1" applyProtection="1">
      <alignment horizontal="center" vertical="center"/>
      <protection locked="0"/>
    </xf>
    <xf numFmtId="181" fontId="19" fillId="0" borderId="47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4" fontId="24" fillId="10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183" fontId="18" fillId="11" borderId="19" xfId="1" applyNumberFormat="1" applyFont="1" applyFill="1" applyBorder="1" applyAlignment="1" applyProtection="1">
      <alignment horizontal="center" vertical="center"/>
    </xf>
    <xf numFmtId="177" fontId="18" fillId="12" borderId="48" xfId="0" applyNumberFormat="1" applyFont="1" applyFill="1" applyBorder="1" applyAlignment="1">
      <alignment horizontal="center" vertical="center"/>
    </xf>
    <xf numFmtId="184" fontId="18" fillId="12" borderId="37" xfId="0" applyNumberFormat="1" applyFont="1" applyFill="1" applyBorder="1" applyAlignment="1">
      <alignment horizontal="center" vertical="center"/>
    </xf>
    <xf numFmtId="4" fontId="24" fillId="10" borderId="19" xfId="0" applyNumberFormat="1" applyFont="1" applyFill="1" applyBorder="1" applyAlignment="1">
      <alignment horizontal="center" vertical="center"/>
    </xf>
    <xf numFmtId="177" fontId="18" fillId="0" borderId="48" xfId="0" applyNumberFormat="1" applyFont="1" applyBorder="1" applyAlignment="1">
      <alignment horizontal="center" vertical="center"/>
    </xf>
    <xf numFmtId="185" fontId="18" fillId="0" borderId="37" xfId="0" applyNumberFormat="1" applyFont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left" vertical="center"/>
      <protection locked="0"/>
    </xf>
    <xf numFmtId="184" fontId="18" fillId="11" borderId="19" xfId="1" applyNumberFormat="1" applyFont="1" applyFill="1" applyBorder="1" applyAlignment="1" applyProtection="1">
      <alignment horizontal="center" vertical="center"/>
    </xf>
    <xf numFmtId="4" fontId="24" fillId="10" borderId="37" xfId="0" applyNumberFormat="1" applyFont="1" applyFill="1" applyBorder="1" applyAlignment="1">
      <alignment horizontal="center" vertical="center"/>
    </xf>
    <xf numFmtId="185" fontId="18" fillId="0" borderId="39" xfId="0" applyNumberFormat="1" applyFont="1" applyBorder="1" applyAlignment="1">
      <alignment horizontal="center" vertical="center"/>
    </xf>
    <xf numFmtId="185" fontId="18" fillId="0" borderId="39" xfId="0" applyNumberFormat="1" applyFont="1" applyBorder="1" applyAlignment="1">
      <alignment horizontal="center" vertical="center"/>
    </xf>
    <xf numFmtId="181" fontId="19" fillId="0" borderId="49" xfId="0" applyNumberFormat="1" applyFont="1" applyBorder="1" applyAlignment="1" applyProtection="1">
      <alignment horizontal="center" vertical="center"/>
      <protection locked="0"/>
    </xf>
    <xf numFmtId="181" fontId="19" fillId="0" borderId="50" xfId="0" applyNumberFormat="1" applyFont="1" applyBorder="1" applyAlignment="1" applyProtection="1">
      <alignment horizontal="center" vertical="center"/>
      <protection locked="0"/>
    </xf>
    <xf numFmtId="181" fontId="9" fillId="0" borderId="1" xfId="0" applyNumberFormat="1" applyFont="1" applyBorder="1" applyAlignment="1">
      <alignment horizontal="center"/>
    </xf>
    <xf numFmtId="18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justify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77" fontId="25" fillId="0" borderId="51" xfId="1" applyNumberFormat="1" applyFont="1" applyBorder="1" applyAlignment="1" applyProtection="1">
      <alignment horizontal="center" vertical="center"/>
    </xf>
    <xf numFmtId="183" fontId="0" fillId="0" borderId="40" xfId="1" applyNumberFormat="1" applyFont="1" applyBorder="1" applyAlignment="1" applyProtection="1">
      <alignment horizontal="center"/>
    </xf>
    <xf numFmtId="0" fontId="18" fillId="0" borderId="3" xfId="0" applyFont="1" applyBorder="1"/>
    <xf numFmtId="0" fontId="18" fillId="0" borderId="0" xfId="0" applyFont="1" applyFill="1"/>
    <xf numFmtId="177" fontId="18" fillId="0" borderId="41" xfId="0" applyNumberFormat="1" applyFont="1" applyBorder="1"/>
    <xf numFmtId="0" fontId="21" fillId="0" borderId="3" xfId="0" applyFont="1" applyBorder="1"/>
    <xf numFmtId="0" fontId="21" fillId="0" borderId="0" xfId="0" applyFont="1"/>
    <xf numFmtId="0" fontId="18" fillId="0" borderId="3" xfId="0" applyFont="1" applyBorder="1" applyAlignment="1">
      <alignment wrapText="1"/>
    </xf>
    <xf numFmtId="0" fontId="18" fillId="0" borderId="0" xfId="0" applyFont="1" applyAlignment="1">
      <alignment wrapText="1"/>
    </xf>
    <xf numFmtId="177" fontId="18" fillId="0" borderId="41" xfId="0" applyNumberFormat="1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177" fontId="18" fillId="0" borderId="41" xfId="0" applyNumberFormat="1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10" xfId="34" applyFont="1" applyBorder="1" applyAlignment="1" applyProtection="1">
      <alignment horizontal="center" vertical="center"/>
      <protection locked="0"/>
    </xf>
    <xf numFmtId="0" fontId="27" fillId="0" borderId="52" xfId="34" applyFont="1" applyBorder="1" applyAlignment="1" applyProtection="1">
      <alignment horizontal="center" vertical="center"/>
      <protection locked="0"/>
    </xf>
    <xf numFmtId="186" fontId="9" fillId="0" borderId="10" xfId="34" applyNumberFormat="1" applyFont="1" applyBorder="1" applyAlignment="1">
      <alignment horizontal="left" vertical="center"/>
    </xf>
    <xf numFmtId="186" fontId="9" fillId="0" borderId="11" xfId="34" applyNumberFormat="1" applyFont="1" applyBorder="1" applyAlignment="1">
      <alignment horizontal="left" vertical="center"/>
    </xf>
    <xf numFmtId="186" fontId="9" fillId="0" borderId="12" xfId="34" applyNumberFormat="1" applyFont="1" applyBorder="1" applyAlignment="1">
      <alignment horizontal="left" vertical="center"/>
    </xf>
    <xf numFmtId="0" fontId="27" fillId="0" borderId="25" xfId="34" applyFont="1" applyBorder="1" applyAlignment="1" applyProtection="1">
      <alignment horizontal="center" vertical="center"/>
      <protection locked="0"/>
    </xf>
    <xf numFmtId="0" fontId="27" fillId="0" borderId="53" xfId="34" applyFont="1" applyBorder="1" applyAlignment="1" applyProtection="1">
      <alignment horizontal="center" vertical="center"/>
      <protection locked="0"/>
    </xf>
    <xf numFmtId="186" fontId="9" fillId="0" borderId="25" xfId="34" applyNumberFormat="1" applyFont="1" applyBorder="1" applyAlignment="1">
      <alignment horizontal="left" vertical="center"/>
    </xf>
    <xf numFmtId="186" fontId="9" fillId="0" borderId="26" xfId="34" applyNumberFormat="1" applyFont="1" applyBorder="1" applyAlignment="1">
      <alignment horizontal="left" vertical="center"/>
    </xf>
    <xf numFmtId="186" fontId="9" fillId="0" borderId="28" xfId="34" applyNumberFormat="1" applyFont="1" applyBorder="1" applyAlignment="1">
      <alignment horizontal="left" vertical="center"/>
    </xf>
    <xf numFmtId="0" fontId="1" fillId="0" borderId="3" xfId="34" applyFont="1" applyBorder="1" applyAlignment="1">
      <alignment horizontal="center" vertical="center"/>
    </xf>
    <xf numFmtId="0" fontId="28" fillId="0" borderId="0" xfId="34" applyFont="1" applyBorder="1" applyAlignment="1">
      <alignment horizontal="left" vertical="center"/>
    </xf>
    <xf numFmtId="0" fontId="1" fillId="0" borderId="0" xfId="34" applyFont="1" applyBorder="1">
      <alignment vertical="center"/>
    </xf>
    <xf numFmtId="0" fontId="9" fillId="0" borderId="0" xfId="0" applyFont="1" applyFill="1" applyBorder="1"/>
    <xf numFmtId="0" fontId="9" fillId="0" borderId="0" xfId="0" applyFont="1" applyBorder="1"/>
    <xf numFmtId="177" fontId="9" fillId="0" borderId="41" xfId="0" applyNumberFormat="1" applyFont="1" applyBorder="1"/>
    <xf numFmtId="0" fontId="28" fillId="0" borderId="10" xfId="34" applyFont="1" applyBorder="1" applyAlignment="1">
      <alignment horizontal="left" vertical="center"/>
    </xf>
    <xf numFmtId="0" fontId="28" fillId="0" borderId="11" xfId="34" applyFont="1" applyBorder="1" applyAlignment="1">
      <alignment horizontal="left" vertical="center"/>
    </xf>
    <xf numFmtId="0" fontId="28" fillId="0" borderId="12" xfId="34" applyFont="1" applyBorder="1" applyAlignment="1">
      <alignment horizontal="left" vertical="center"/>
    </xf>
    <xf numFmtId="58" fontId="28" fillId="0" borderId="25" xfId="34" applyNumberFormat="1" applyFont="1" applyBorder="1" applyAlignment="1">
      <alignment horizontal="left" vertical="center"/>
    </xf>
    <xf numFmtId="58" fontId="28" fillId="0" borderId="26" xfId="34" applyNumberFormat="1" applyFont="1" applyBorder="1" applyAlignment="1">
      <alignment horizontal="left" vertical="center"/>
    </xf>
    <xf numFmtId="58" fontId="28" fillId="0" borderId="28" xfId="34" applyNumberFormat="1" applyFont="1" applyBorder="1" applyAlignment="1">
      <alignment horizontal="left" vertical="center"/>
    </xf>
    <xf numFmtId="0" fontId="27" fillId="0" borderId="3" xfId="34" applyFont="1" applyBorder="1" applyAlignment="1" applyProtection="1">
      <alignment horizontal="center" vertical="center"/>
      <protection locked="0"/>
    </xf>
    <xf numFmtId="0" fontId="27" fillId="0" borderId="0" xfId="34" applyFont="1" applyBorder="1" applyAlignment="1" applyProtection="1">
      <alignment horizontal="center" vertical="center"/>
      <protection locked="0"/>
    </xf>
    <xf numFmtId="0" fontId="1" fillId="0" borderId="25" xfId="34" applyFont="1" applyBorder="1" applyAlignment="1">
      <alignment horizontal="center" vertical="center"/>
    </xf>
    <xf numFmtId="0" fontId="1" fillId="0" borderId="53" xfId="34" applyFont="1" applyBorder="1" applyAlignment="1">
      <alignment horizontal="center" vertical="center"/>
    </xf>
    <xf numFmtId="187" fontId="28" fillId="0" borderId="25" xfId="34" applyNumberFormat="1" applyFont="1" applyBorder="1" applyAlignment="1">
      <alignment horizontal="left" vertical="center"/>
    </xf>
    <xf numFmtId="187" fontId="28" fillId="0" borderId="26" xfId="34" applyNumberFormat="1" applyFont="1" applyBorder="1" applyAlignment="1">
      <alignment horizontal="left" vertical="center"/>
    </xf>
    <xf numFmtId="187" fontId="28" fillId="0" borderId="28" xfId="34" applyNumberFormat="1" applyFont="1" applyBorder="1" applyAlignment="1">
      <alignment horizontal="left" vertical="center"/>
    </xf>
    <xf numFmtId="184" fontId="18" fillId="12" borderId="19" xfId="0" applyNumberFormat="1" applyFont="1" applyFill="1" applyBorder="1" applyAlignment="1">
      <alignment horizontal="center" vertical="center"/>
    </xf>
    <xf numFmtId="10" fontId="18" fillId="12" borderId="19" xfId="0" applyNumberFormat="1" applyFont="1" applyFill="1" applyBorder="1" applyAlignment="1">
      <alignment horizontal="center" vertical="center"/>
    </xf>
    <xf numFmtId="4" fontId="18" fillId="12" borderId="19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 wrapText="1"/>
    </xf>
    <xf numFmtId="184" fontId="18" fillId="0" borderId="19" xfId="0" applyNumberFormat="1" applyFont="1" applyBorder="1" applyAlignment="1">
      <alignment horizontal="center" vertical="center"/>
    </xf>
    <xf numFmtId="10" fontId="18" fillId="0" borderId="19" xfId="0" applyNumberFormat="1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185" fontId="18" fillId="0" borderId="20" xfId="0" applyNumberFormat="1" applyFont="1" applyBorder="1" applyAlignment="1">
      <alignment horizontal="center" vertical="center"/>
    </xf>
    <xf numFmtId="10" fontId="18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185" fontId="18" fillId="0" borderId="20" xfId="0" applyNumberFormat="1" applyFont="1" applyBorder="1" applyAlignment="1">
      <alignment horizontal="center" vertical="center"/>
    </xf>
    <xf numFmtId="10" fontId="18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185" fontId="18" fillId="0" borderId="19" xfId="0" applyNumberFormat="1" applyFont="1" applyBorder="1" applyAlignment="1">
      <alignment horizontal="center" vertical="center"/>
    </xf>
    <xf numFmtId="183" fontId="0" fillId="0" borderId="42" xfId="1" applyNumberFormat="1" applyFont="1" applyBorder="1" applyAlignment="1" applyProtection="1">
      <alignment horizontal="center"/>
    </xf>
  </cellXfs>
  <cellStyles count="5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ormal 152" xfId="34"/>
    <cellStyle name="Neutro" xfId="35" builtinId="28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60% - Ênfase 6" xfId="50" builtinId="52"/>
    <cellStyle name="Porcentagem 10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140970</xdr:colOff>
      <xdr:row>1</xdr:row>
      <xdr:rowOff>66675</xdr:rowOff>
    </xdr:from>
    <xdr:to>
      <xdr:col>1</xdr:col>
      <xdr:colOff>266065</xdr:colOff>
      <xdr:row>2</xdr:row>
      <xdr:rowOff>875665</xdr:rowOff>
    </xdr:to>
    <xdr:pic>
      <xdr:nvPicPr>
        <xdr:cNvPr id="1563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0970" y="704850"/>
          <a:ext cx="506095" cy="1085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231140</xdr:colOff>
      <xdr:row>0</xdr:row>
      <xdr:rowOff>219710</xdr:rowOff>
    </xdr:from>
    <xdr:to>
      <xdr:col>0</xdr:col>
      <xdr:colOff>911860</xdr:colOff>
      <xdr:row>3</xdr:row>
      <xdr:rowOff>219075</xdr:rowOff>
    </xdr:to>
    <xdr:pic>
      <xdr:nvPicPr>
        <xdr:cNvPr id="2" name="Imagem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1140" y="219710"/>
          <a:ext cx="680720" cy="126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713740</xdr:colOff>
      <xdr:row>0</xdr:row>
      <xdr:rowOff>233045</xdr:rowOff>
    </xdr:from>
    <xdr:to>
      <xdr:col>19</xdr:col>
      <xdr:colOff>835660</xdr:colOff>
      <xdr:row>3</xdr:row>
      <xdr:rowOff>232410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240115" y="233045"/>
          <a:ext cx="1169670" cy="126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ELL-27HX0Q1\Desktop\Renan\CDs%20LICITA&#199;&#195;O\CD%20LICITA&#199;&#195;O%20-%20AUDIT&#211;RIO%20-%20ICEA%2015-10-2013\Planilhas\Planilha%20de%20Refer&#234;ncia%20de%20Pre&#231;o%20Audit&#243;rio%20Bloco%20Administrativo%20-%2016-10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ARQUITETURA\Ivana%20Perucci\MATRIZ\UFOP-NOME%20OBRA-OB-ORC-R00-ORCAMENTO-AAMMD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vana\ATIVIDADES\EM%20ANDAMENTO\REFORMA%20TELHADO%20ESCOLA%20DE%20MINAS%20CENTRO\UFOP-%20ESCOLA%20DE%20MINAS-BLOCO%20O%20-REFORMA%20TELHADOS%20SALAS%2017%2018%2020-ORC-R01-REFERENCIA-190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vana\ATIVIDADES\ADITIVOS\CMM\ADITIVO-UFOP-CMM-COBERTURA-ORC-R00-1908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Drives%20compartilhados\OURO%20PRETO%20-%20CENTRO%20HISTORICO\CINEMA\PROJETOS\REFORMAS\REVITALIZACAO%20COMPLETA\LICITACAO\2-ESTUDO%20PRELIMINAR\ANEXO%2011-Plano%20de%20Execu&#231;&#227;o%20-%20R%2015%20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1-GERENCIAMENTO DE OBRAS"/>
      <sheetName val="2-SERVIÇOS PRELIMINARES"/>
      <sheetName val="3-ALVENARIA-VEDAÇÃO-DIVISÓRIA"/>
      <sheetName val="4-REVESTIMENTOS"/>
      <sheetName val="5-ESQUADRIAS"/>
      <sheetName val="6-VIDROS"/>
      <sheetName val="7-PINTURA"/>
      <sheetName val="8-IMPERMEABILIZAÇÃO, ISOLAÇÃO"/>
      <sheetName val="9-SERVIÇOS COMPLEMENTARES"/>
      <sheetName val="10-INSTALAÇÕES ELÉTRICAS"/>
      <sheetName val="11-INSTALAÇÕES LÓGICA-TELEFONIA"/>
      <sheetName val="12-INSTALAÇÕES COMBATE INCÊNDIO"/>
      <sheetName val="13-PAISAGISMO-URBANIZAÇÃO"/>
      <sheetName val="CRONOGRAMA"/>
      <sheetName val="SINA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1-S.TEC.PROF."/>
      <sheetName val="2-S.PRELIM"/>
      <sheetName val="3-FUND.EST."/>
      <sheetName val="4-ARQ E URB"/>
      <sheetName val="4.1-PAREDES"/>
      <sheetName val="4.2-ESQ."/>
      <sheetName val="4.3-VID."/>
      <sheetName val="4.4-COB."/>
      <sheetName val="4.5-REV."/>
      <sheetName val="4.6-IMPERM."/>
      <sheetName val="4.7-ACAB."/>
      <sheetName val="4.8-EQUIP."/>
      <sheetName val="5-I. HIDROS."/>
      <sheetName val="6-I.ELÉTR."/>
      <sheetName val="7-I.MECÂN."/>
      <sheetName val="8-I.INC."/>
      <sheetName val="9-S. COMP."/>
      <sheetName val="10-S.ADMIN."/>
      <sheetName val="11-CONSERV."/>
      <sheetName val="BASE CADERNO"/>
      <sheetName val="COTAÇÕES"/>
      <sheetName val="CRONO"/>
      <sheetName val="CURVA S"/>
      <sheetName val="AUX"/>
      <sheetName val="SUDECAP"/>
      <sheetName val="SUDECAP INSUMOS"/>
      <sheetName val="SINAPI"/>
      <sheetName val="SINAPI INSUMOS"/>
      <sheetName val="SETOP"/>
      <sheetName val="SUDECAP INSUM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INSUMOS"/>
      <sheetName val="SETOP"/>
      <sheetName val="GERAL"/>
      <sheetName val="2-SERVIÇOS PRELIMINARES"/>
      <sheetName val="3-ESTRUTURAS"/>
      <sheetName val="4-ARQUITETURA"/>
      <sheetName val="5-DRENAGEM PLUVIAIS"/>
      <sheetName val="6-I. ELÉTRICAS"/>
      <sheetName val="9-SERVIÇOS COMPLEMENTARES"/>
      <sheetName val="10-SERVIÇOS AUX. ADMIN."/>
      <sheetName val="MEMORIA DE CALCULO"/>
      <sheetName val="EAP"/>
      <sheetName val="CRONOGRAMA"/>
      <sheetName val="#REF!"/>
      <sheetName val="5-ESQUAD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INSUMOS"/>
      <sheetName val="SETOP"/>
      <sheetName val="RESUMO"/>
      <sheetName val="Aditivo 27-08-2019"/>
      <sheetName val="UFOP(+)"/>
      <sheetName val="UFOP(-)"/>
      <sheetName val="Formação empresa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articipantes"/>
      <sheetName val="DIPC"/>
      <sheetName val="FUNCOES"/>
      <sheetName val="MRDEP"/>
      <sheetName val="PRELIM"/>
      <sheetName val="LEGAL"/>
      <sheetName val="BAS"/>
      <sheetName val="EXEC"/>
      <sheetName val="ORC"/>
      <sheetName val="COMPOSICOES"/>
      <sheetName val="CALCULO DE K"/>
      <sheetName val="COEFICIENTES CORRECAO"/>
      <sheetName val="CRONOGRAMA"/>
      <sheetName val="ABC SERVICOS"/>
      <sheetName val="ABC INSUMOS"/>
      <sheetName val="SUDECAP SERV"/>
      <sheetName val="SUDECAP"/>
      <sheetName val="RASCUN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9"/>
  <sheetViews>
    <sheetView showGridLines="0" tabSelected="1" view="pageBreakPreview" zoomScaleNormal="100" topLeftCell="A2" workbookViewId="0">
      <pane ySplit="3" topLeftCell="A5" activePane="bottomLeft" state="frozen"/>
      <selection/>
      <selection pane="bottomLeft" activeCell="S11" sqref="S11"/>
    </sheetView>
  </sheetViews>
  <sheetFormatPr defaultColWidth="11.4285714285714" defaultRowHeight="12.75"/>
  <cols>
    <col min="1" max="2" width="5.71428571428571" customWidth="1"/>
    <col min="3" max="3" width="74.8571428571429" customWidth="1"/>
    <col min="4" max="4" width="15.7142857142857" style="216" customWidth="1"/>
    <col min="5" max="5" width="6.57142857142857" style="216" customWidth="1"/>
    <col min="6" max="6" width="15.7142857142857" customWidth="1"/>
    <col min="7" max="7" width="15.8571428571429" style="1" customWidth="1"/>
    <col min="8" max="8" width="15.2857142857143" hidden="1" customWidth="1"/>
    <col min="9" max="10" width="14" hidden="1" customWidth="1"/>
    <col min="11" max="14" width="13.4285714285714" hidden="1" customWidth="1"/>
    <col min="15" max="15" width="15.8571428571429" hidden="1" customWidth="1"/>
    <col min="16" max="16" width="13" customWidth="1"/>
    <col min="19" max="19" width="55.2857142857143" customWidth="1"/>
  </cols>
  <sheetData>
    <row r="1" ht="50.25" customHeight="1" spans="1:8">
      <c r="A1" s="217"/>
      <c r="B1" s="218"/>
      <c r="C1" s="219" t="s">
        <v>0</v>
      </c>
      <c r="D1" s="219"/>
      <c r="E1" s="219"/>
      <c r="F1" s="219"/>
      <c r="G1" s="220"/>
      <c r="H1" s="221"/>
    </row>
    <row r="2" s="213" customFormat="1" ht="21.75" customHeight="1" spans="1:7">
      <c r="A2" s="222"/>
      <c r="B2" s="223" t="s">
        <v>1</v>
      </c>
      <c r="C2" s="223"/>
      <c r="D2" s="223"/>
      <c r="E2" s="223"/>
      <c r="F2" s="223"/>
      <c r="G2" s="224"/>
    </row>
    <row r="3" s="214" customFormat="1" ht="73.5" customHeight="1" spans="1:7">
      <c r="A3" s="225"/>
      <c r="B3" s="226" t="s">
        <v>2</v>
      </c>
      <c r="C3" s="226"/>
      <c r="D3" s="226"/>
      <c r="E3" s="226"/>
      <c r="F3" s="226"/>
      <c r="G3" s="227"/>
    </row>
    <row r="4" s="213" customFormat="1" ht="20" customHeight="1" spans="1:15">
      <c r="A4" s="228" t="s">
        <v>3</v>
      </c>
      <c r="B4" s="229"/>
      <c r="C4" s="230" t="s">
        <v>4</v>
      </c>
      <c r="D4" s="231" t="s">
        <v>5</v>
      </c>
      <c r="E4" s="232" t="s">
        <v>6</v>
      </c>
      <c r="F4" s="233" t="s">
        <v>7</v>
      </c>
      <c r="G4" s="234" t="s">
        <v>8</v>
      </c>
      <c r="H4" s="235">
        <v>8</v>
      </c>
      <c r="I4" s="235">
        <v>9</v>
      </c>
      <c r="J4" s="235">
        <v>10</v>
      </c>
      <c r="K4" s="235">
        <v>11</v>
      </c>
      <c r="L4" s="235">
        <v>12</v>
      </c>
      <c r="M4" s="235">
        <v>13</v>
      </c>
      <c r="N4" s="235">
        <v>14</v>
      </c>
      <c r="O4" s="235">
        <v>13</v>
      </c>
    </row>
    <row r="5" s="213" customFormat="1" ht="30" customHeight="1" spans="1:16">
      <c r="A5" s="236" t="s">
        <v>9</v>
      </c>
      <c r="B5" s="237"/>
      <c r="C5" s="238" t="s">
        <v>10</v>
      </c>
      <c r="D5" s="239">
        <v>9409</v>
      </c>
      <c r="E5" s="240" t="s">
        <v>11</v>
      </c>
      <c r="F5" s="241"/>
      <c r="G5" s="242"/>
      <c r="H5" s="243">
        <v>0</v>
      </c>
      <c r="I5" s="312">
        <f>H5*J5</f>
        <v>0</v>
      </c>
      <c r="J5" s="313">
        <v>0</v>
      </c>
      <c r="K5" s="312">
        <f>H5*L5</f>
        <v>0</v>
      </c>
      <c r="L5" s="313">
        <v>0</v>
      </c>
      <c r="M5" s="312">
        <f>H5*N5</f>
        <v>0</v>
      </c>
      <c r="N5" s="313">
        <v>0</v>
      </c>
      <c r="O5" s="314">
        <f>J5+L5</f>
        <v>0</v>
      </c>
      <c r="P5" s="315"/>
    </row>
    <row r="6" s="213" customFormat="1" ht="30" customHeight="1" spans="1:19">
      <c r="A6" s="244" t="s">
        <v>12</v>
      </c>
      <c r="B6" s="245"/>
      <c r="C6" s="246" t="s">
        <v>13</v>
      </c>
      <c r="D6" s="247">
        <v>9409</v>
      </c>
      <c r="E6" s="248" t="s">
        <v>11</v>
      </c>
      <c r="F6" s="249"/>
      <c r="G6" s="250"/>
      <c r="H6" s="251">
        <v>0</v>
      </c>
      <c r="I6" s="312">
        <f>H6*J6</f>
        <v>0</v>
      </c>
      <c r="J6" s="313">
        <v>0</v>
      </c>
      <c r="K6" s="312">
        <f>H6*L6</f>
        <v>0</v>
      </c>
      <c r="L6" s="313">
        <v>0</v>
      </c>
      <c r="M6" s="312">
        <f>H6*N6</f>
        <v>0</v>
      </c>
      <c r="N6" s="313">
        <v>0</v>
      </c>
      <c r="O6" s="313">
        <v>0</v>
      </c>
      <c r="P6" s="316"/>
      <c r="Q6"/>
      <c r="R6"/>
      <c r="S6"/>
    </row>
    <row r="7" s="213" customFormat="1" ht="30" customHeight="1" spans="1:16">
      <c r="A7" s="244" t="s">
        <v>14</v>
      </c>
      <c r="B7" s="245"/>
      <c r="C7" s="246" t="s">
        <v>15</v>
      </c>
      <c r="D7" s="252">
        <v>3604</v>
      </c>
      <c r="E7" s="248" t="s">
        <v>11</v>
      </c>
      <c r="F7" s="249"/>
      <c r="G7" s="253"/>
      <c r="H7" s="254">
        <v>0</v>
      </c>
      <c r="I7" s="317">
        <f>H7*J7</f>
        <v>0</v>
      </c>
      <c r="J7" s="318">
        <v>0</v>
      </c>
      <c r="K7" s="317">
        <f>H7*L7</f>
        <v>0</v>
      </c>
      <c r="L7" s="318">
        <v>0</v>
      </c>
      <c r="M7" s="317">
        <f>H7*N7</f>
        <v>0</v>
      </c>
      <c r="N7" s="318">
        <v>0</v>
      </c>
      <c r="O7" s="318">
        <v>0</v>
      </c>
      <c r="P7" s="315"/>
    </row>
    <row r="8" s="213" customFormat="1" ht="30" customHeight="1" spans="1:16">
      <c r="A8" s="244" t="s">
        <v>16</v>
      </c>
      <c r="B8" s="245"/>
      <c r="C8" s="246" t="s">
        <v>17</v>
      </c>
      <c r="D8" s="252">
        <v>748.82</v>
      </c>
      <c r="E8" s="248" t="s">
        <v>11</v>
      </c>
      <c r="F8" s="249"/>
      <c r="G8" s="253"/>
      <c r="H8" s="254"/>
      <c r="I8" s="317"/>
      <c r="J8" s="318"/>
      <c r="K8" s="317"/>
      <c r="L8" s="318"/>
      <c r="M8" s="317"/>
      <c r="N8" s="318"/>
      <c r="O8" s="318"/>
      <c r="P8" s="315"/>
    </row>
    <row r="9" s="213" customFormat="1" ht="30" customHeight="1" spans="1:16">
      <c r="A9" s="244" t="s">
        <v>18</v>
      </c>
      <c r="B9" s="245"/>
      <c r="C9" s="255" t="s">
        <v>19</v>
      </c>
      <c r="D9" s="252">
        <v>10</v>
      </c>
      <c r="E9" s="248" t="s">
        <v>20</v>
      </c>
      <c r="F9" s="256"/>
      <c r="G9" s="253"/>
      <c r="H9" s="254">
        <v>0</v>
      </c>
      <c r="I9" s="317">
        <f>H9*J9</f>
        <v>0</v>
      </c>
      <c r="J9" s="318">
        <v>0</v>
      </c>
      <c r="K9" s="317">
        <f>H9*L9</f>
        <v>0</v>
      </c>
      <c r="L9" s="318">
        <v>0</v>
      </c>
      <c r="M9" s="317">
        <f>H9*N9</f>
        <v>0</v>
      </c>
      <c r="N9" s="318">
        <v>0</v>
      </c>
      <c r="O9" s="318">
        <v>0</v>
      </c>
      <c r="P9" s="319"/>
    </row>
    <row r="10" s="213" customFormat="1" ht="30" customHeight="1" spans="1:16">
      <c r="A10" s="244" t="s">
        <v>21</v>
      </c>
      <c r="B10" s="245"/>
      <c r="C10" s="255" t="s">
        <v>22</v>
      </c>
      <c r="D10" s="252">
        <v>9409</v>
      </c>
      <c r="E10" s="248" t="s">
        <v>11</v>
      </c>
      <c r="F10" s="249"/>
      <c r="G10" s="253"/>
      <c r="H10" s="254">
        <v>0</v>
      </c>
      <c r="I10" s="317">
        <f>H10*J10</f>
        <v>0</v>
      </c>
      <c r="J10" s="318">
        <v>0</v>
      </c>
      <c r="K10" s="320">
        <f>H10*L10</f>
        <v>0</v>
      </c>
      <c r="L10" s="318">
        <v>0</v>
      </c>
      <c r="M10" s="320">
        <f>H10*N10</f>
        <v>0</v>
      </c>
      <c r="N10" s="318">
        <v>0</v>
      </c>
      <c r="O10" s="318">
        <v>0</v>
      </c>
      <c r="P10" s="319"/>
    </row>
    <row r="11" s="213" customFormat="1" ht="30" customHeight="1" spans="1:16">
      <c r="A11" s="244" t="s">
        <v>23</v>
      </c>
      <c r="B11" s="245"/>
      <c r="C11" s="246" t="s">
        <v>24</v>
      </c>
      <c r="D11" s="257">
        <v>9409</v>
      </c>
      <c r="E11" s="248" t="s">
        <v>11</v>
      </c>
      <c r="F11" s="249"/>
      <c r="G11" s="253"/>
      <c r="H11" s="258"/>
      <c r="I11" s="321"/>
      <c r="J11" s="322"/>
      <c r="K11" s="323"/>
      <c r="L11" s="322"/>
      <c r="M11" s="323"/>
      <c r="N11" s="322"/>
      <c r="O11" s="322"/>
      <c r="P11" s="319"/>
    </row>
    <row r="12" s="213" customFormat="1" ht="30" customHeight="1" spans="1:16">
      <c r="A12" s="244" t="s">
        <v>25</v>
      </c>
      <c r="B12" s="245"/>
      <c r="C12" s="246" t="s">
        <v>26</v>
      </c>
      <c r="D12" s="257">
        <v>10</v>
      </c>
      <c r="E12" s="248" t="s">
        <v>20</v>
      </c>
      <c r="F12" s="249"/>
      <c r="G12" s="253"/>
      <c r="H12" s="259"/>
      <c r="I12" s="324"/>
      <c r="J12" s="325"/>
      <c r="K12" s="326"/>
      <c r="L12" s="325"/>
      <c r="M12" s="326"/>
      <c r="N12" s="325"/>
      <c r="O12" s="325"/>
      <c r="P12" s="319"/>
    </row>
    <row r="13" s="213" customFormat="1" ht="30" customHeight="1" spans="1:16">
      <c r="A13" s="260" t="s">
        <v>27</v>
      </c>
      <c r="B13" s="261"/>
      <c r="C13" s="246" t="s">
        <v>28</v>
      </c>
      <c r="D13" s="257">
        <v>9409</v>
      </c>
      <c r="E13" s="248" t="s">
        <v>11</v>
      </c>
      <c r="F13" s="249"/>
      <c r="G13" s="253"/>
      <c r="H13" s="254">
        <v>0</v>
      </c>
      <c r="I13" s="327">
        <f>H13*J13</f>
        <v>0</v>
      </c>
      <c r="J13" s="318">
        <v>0</v>
      </c>
      <c r="K13" s="320">
        <f>H13*L13</f>
        <v>0</v>
      </c>
      <c r="L13" s="318">
        <v>0</v>
      </c>
      <c r="M13" s="320">
        <f>H13*N13</f>
        <v>0</v>
      </c>
      <c r="N13" s="318">
        <v>0</v>
      </c>
      <c r="O13" s="318">
        <v>0</v>
      </c>
      <c r="P13" s="316"/>
    </row>
    <row r="14" s="213" customFormat="1" ht="20.25" customHeight="1" spans="1:15">
      <c r="A14" s="262"/>
      <c r="B14" s="263"/>
      <c r="C14" s="264"/>
      <c r="D14" s="265" t="s">
        <v>29</v>
      </c>
      <c r="E14" s="266"/>
      <c r="F14" s="267"/>
      <c r="G14" s="268">
        <f>SUM(G5:G13)</f>
        <v>0</v>
      </c>
      <c r="H14" s="269">
        <f>SUM(H5:H13)</f>
        <v>0</v>
      </c>
      <c r="I14" s="328">
        <f>SUM(I5:I13)</f>
        <v>0</v>
      </c>
      <c r="J14" s="328"/>
      <c r="K14" s="328">
        <f>SUM(K7:K13)</f>
        <v>0</v>
      </c>
      <c r="L14" s="328"/>
      <c r="M14" s="328">
        <f>SUM(M7:M13)</f>
        <v>0</v>
      </c>
      <c r="N14" s="328"/>
      <c r="O14" s="328"/>
    </row>
    <row r="15" s="215" customFormat="1" ht="11.25" spans="1:7">
      <c r="A15" s="270"/>
      <c r="D15" s="271"/>
      <c r="E15" s="271"/>
      <c r="G15" s="272"/>
    </row>
    <row r="16" s="215" customFormat="1" ht="18" customHeight="1" spans="1:7">
      <c r="A16" s="273" t="s">
        <v>30</v>
      </c>
      <c r="B16" s="274"/>
      <c r="D16" s="271"/>
      <c r="E16" s="271"/>
      <c r="G16" s="272"/>
    </row>
    <row r="17" s="215" customFormat="1" ht="14.25" customHeight="1" spans="1:7">
      <c r="A17" s="270"/>
      <c r="D17" s="271"/>
      <c r="E17" s="271"/>
      <c r="G17" s="272"/>
    </row>
    <row r="18" s="215" customFormat="1" ht="23.25" customHeight="1" spans="1:7">
      <c r="A18" s="275" t="s">
        <v>31</v>
      </c>
      <c r="B18" s="276"/>
      <c r="C18" s="276"/>
      <c r="D18" s="276"/>
      <c r="E18" s="276"/>
      <c r="F18" s="276"/>
      <c r="G18" s="277"/>
    </row>
    <row r="19" s="215" customFormat="1" ht="23.25" customHeight="1" spans="1:7">
      <c r="A19" s="275" t="s">
        <v>32</v>
      </c>
      <c r="B19" s="276"/>
      <c r="C19" s="276"/>
      <c r="D19" s="276"/>
      <c r="E19" s="276"/>
      <c r="F19" s="276"/>
      <c r="G19" s="277"/>
    </row>
    <row r="20" s="215" customFormat="1" ht="24.75" customHeight="1" spans="1:7">
      <c r="A20" s="275" t="s">
        <v>33</v>
      </c>
      <c r="B20" s="276"/>
      <c r="C20" s="276"/>
      <c r="D20" s="276"/>
      <c r="E20" s="276"/>
      <c r="F20" s="276"/>
      <c r="G20" s="277"/>
    </row>
    <row r="21" s="215" customFormat="1" ht="14.25" customHeight="1" spans="1:7">
      <c r="A21" s="275" t="s">
        <v>34</v>
      </c>
      <c r="B21" s="276"/>
      <c r="C21" s="276"/>
      <c r="D21" s="276"/>
      <c r="E21" s="276"/>
      <c r="F21" s="276"/>
      <c r="G21" s="277"/>
    </row>
    <row r="22" s="215" customFormat="1" ht="27" customHeight="1" spans="1:7">
      <c r="A22" s="275" t="s">
        <v>35</v>
      </c>
      <c r="B22" s="276"/>
      <c r="C22" s="276"/>
      <c r="D22" s="276"/>
      <c r="E22" s="276"/>
      <c r="F22" s="276"/>
      <c r="G22" s="277"/>
    </row>
    <row r="23" s="215" customFormat="1" ht="14.25" customHeight="1" spans="1:7">
      <c r="A23" s="275" t="s">
        <v>36</v>
      </c>
      <c r="B23" s="276"/>
      <c r="C23" s="276"/>
      <c r="D23" s="276"/>
      <c r="E23" s="276"/>
      <c r="F23" s="276"/>
      <c r="G23" s="277"/>
    </row>
    <row r="24" s="215" customFormat="1" ht="14.25" customHeight="1" spans="1:7">
      <c r="A24" s="270" t="s">
        <v>37</v>
      </c>
      <c r="D24" s="271"/>
      <c r="E24" s="271"/>
      <c r="G24" s="272"/>
    </row>
    <row r="25" s="215" customFormat="1" ht="14.25" customHeight="1" spans="1:7">
      <c r="A25" s="270" t="s">
        <v>38</v>
      </c>
      <c r="D25" s="271"/>
      <c r="E25" s="271"/>
      <c r="G25" s="272"/>
    </row>
    <row r="26" s="215" customFormat="1" ht="14.25" customHeight="1" spans="1:7">
      <c r="A26" s="270" t="s">
        <v>39</v>
      </c>
      <c r="D26" s="271"/>
      <c r="E26" s="271"/>
      <c r="G26" s="272"/>
    </row>
    <row r="27" s="215" customFormat="1" ht="14.25" customHeight="1" spans="1:7">
      <c r="A27" s="278" t="s">
        <v>40</v>
      </c>
      <c r="B27" s="279"/>
      <c r="C27" s="279"/>
      <c r="D27" s="279"/>
      <c r="E27" s="279"/>
      <c r="F27" s="279"/>
      <c r="G27" s="280"/>
    </row>
    <row r="28" s="215" customFormat="1" ht="24.75" customHeight="1" spans="1:7">
      <c r="A28" s="278" t="s">
        <v>41</v>
      </c>
      <c r="B28" s="279"/>
      <c r="C28" s="279"/>
      <c r="D28" s="279"/>
      <c r="E28" s="279"/>
      <c r="F28" s="279"/>
      <c r="G28" s="280"/>
    </row>
    <row r="29" s="215" customFormat="1" ht="27" customHeight="1" spans="1:7">
      <c r="A29" s="281" t="s">
        <v>42</v>
      </c>
      <c r="B29" s="282"/>
      <c r="C29" s="279"/>
      <c r="D29" s="279"/>
      <c r="E29" s="279"/>
      <c r="F29" s="279"/>
      <c r="G29" s="280"/>
    </row>
    <row r="30" s="215" customFormat="1" ht="16" customHeight="1" spans="1:7">
      <c r="A30" s="278" t="s">
        <v>43</v>
      </c>
      <c r="B30" s="279"/>
      <c r="C30" s="279"/>
      <c r="D30" s="279"/>
      <c r="E30" s="279"/>
      <c r="F30" s="279"/>
      <c r="G30" s="280"/>
    </row>
    <row r="31" s="215" customFormat="1" ht="12" spans="1:7">
      <c r="A31" s="270"/>
      <c r="D31" s="271"/>
      <c r="E31" s="271"/>
      <c r="G31" s="272"/>
    </row>
    <row r="32" s="215" customFormat="1" ht="20" customHeight="1" spans="1:7">
      <c r="A32" s="283" t="s">
        <v>44</v>
      </c>
      <c r="B32" s="284"/>
      <c r="C32" s="285"/>
      <c r="D32" s="286"/>
      <c r="E32" s="286"/>
      <c r="F32" s="286"/>
      <c r="G32" s="287"/>
    </row>
    <row r="33" s="215" customFormat="1" ht="20" customHeight="1" spans="1:7">
      <c r="A33" s="288" t="s">
        <v>45</v>
      </c>
      <c r="B33" s="289"/>
      <c r="C33" s="290"/>
      <c r="D33" s="291"/>
      <c r="E33" s="291"/>
      <c r="F33" s="291"/>
      <c r="G33" s="292"/>
    </row>
    <row r="34" s="215" customFormat="1" ht="20" customHeight="1" spans="1:7">
      <c r="A34" s="293"/>
      <c r="B34" s="294"/>
      <c r="C34" s="295"/>
      <c r="D34" s="296"/>
      <c r="E34" s="296"/>
      <c r="F34" s="297"/>
      <c r="G34" s="298"/>
    </row>
    <row r="35" s="215" customFormat="1" ht="20" customHeight="1" spans="1:7">
      <c r="A35" s="283" t="s">
        <v>46</v>
      </c>
      <c r="B35" s="284"/>
      <c r="C35" s="299"/>
      <c r="D35" s="300"/>
      <c r="E35" s="300"/>
      <c r="F35" s="300"/>
      <c r="G35" s="301"/>
    </row>
    <row r="36" s="215" customFormat="1" ht="20" customHeight="1" spans="1:7">
      <c r="A36" s="288" t="s">
        <v>47</v>
      </c>
      <c r="B36" s="289"/>
      <c r="C36" s="302"/>
      <c r="D36" s="303"/>
      <c r="E36" s="303"/>
      <c r="F36" s="303"/>
      <c r="G36" s="304"/>
    </row>
    <row r="37" ht="20" customHeight="1" spans="1:7">
      <c r="A37" s="305"/>
      <c r="B37" s="306"/>
      <c r="C37" s="306"/>
      <c r="D37" s="296"/>
      <c r="E37" s="296"/>
      <c r="F37" s="297"/>
      <c r="G37" s="298"/>
    </row>
    <row r="38" ht="20" customHeight="1" spans="1:7">
      <c r="A38" s="283" t="s">
        <v>48</v>
      </c>
      <c r="B38" s="284"/>
      <c r="C38" s="299"/>
      <c r="D38" s="300"/>
      <c r="E38" s="300"/>
      <c r="F38" s="300"/>
      <c r="G38" s="301"/>
    </row>
    <row r="39" ht="20" customHeight="1" spans="1:7">
      <c r="A39" s="307"/>
      <c r="B39" s="308"/>
      <c r="C39" s="309"/>
      <c r="D39" s="310"/>
      <c r="E39" s="310"/>
      <c r="F39" s="310"/>
      <c r="G39" s="311"/>
    </row>
  </sheetData>
  <mergeCells count="39">
    <mergeCell ref="C1:G1"/>
    <mergeCell ref="B2:G2"/>
    <mergeCell ref="B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D14:F14"/>
    <mergeCell ref="A18:G18"/>
    <mergeCell ref="A19:G19"/>
    <mergeCell ref="A20:G20"/>
    <mergeCell ref="A21:G21"/>
    <mergeCell ref="A22:G22"/>
    <mergeCell ref="A23:G23"/>
    <mergeCell ref="A27:G27"/>
    <mergeCell ref="A28:G28"/>
    <mergeCell ref="A29:G29"/>
    <mergeCell ref="A30:G30"/>
    <mergeCell ref="A32:B32"/>
    <mergeCell ref="C32:G32"/>
    <mergeCell ref="A33:B33"/>
    <mergeCell ref="C33:G33"/>
    <mergeCell ref="A35:B35"/>
    <mergeCell ref="C35:G35"/>
    <mergeCell ref="A36:B36"/>
    <mergeCell ref="C36:G36"/>
    <mergeCell ref="A37:C37"/>
    <mergeCell ref="A38:B38"/>
    <mergeCell ref="C38:G38"/>
    <mergeCell ref="A39:B39"/>
    <mergeCell ref="C39:G39"/>
    <mergeCell ref="A1:A3"/>
  </mergeCells>
  <pageMargins left="0.786805555555556" right="0.786805555555556" top="0.786805555555556" bottom="0.786805555555556" header="0.511805555555556" footer="0.511805555555556"/>
  <pageSetup paperSize="9" scale="62" fitToHeight="0" orientation="portrait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8"/>
  <sheetViews>
    <sheetView view="pageBreakPreview" zoomScale="115" zoomScaleNormal="100" workbookViewId="0">
      <pane ySplit="1" topLeftCell="A2" activePane="bottomLeft" state="frozen"/>
      <selection/>
      <selection pane="bottomLeft" activeCell="T9" sqref="T9"/>
    </sheetView>
  </sheetViews>
  <sheetFormatPr defaultColWidth="9.14285714285714" defaultRowHeight="12.75"/>
  <cols>
    <col min="1" max="1" width="15.7142857142857" customWidth="1"/>
    <col min="3" max="8" width="8.71428571428571" customWidth="1"/>
    <col min="10" max="10" width="13"/>
    <col min="11" max="11" width="10.2857142857143" style="116"/>
    <col min="12" max="12" width="9.85714285714286"/>
    <col min="13" max="13" width="12.7142857142857" customWidth="1"/>
    <col min="14" max="14" width="14.7142857142857"/>
    <col min="15" max="16" width="10.5714285714286"/>
  </cols>
  <sheetData>
    <row r="1" ht="26.25" spans="1:14">
      <c r="A1" s="117"/>
      <c r="B1" s="118"/>
      <c r="C1" s="119" t="s">
        <v>49</v>
      </c>
      <c r="D1" s="119"/>
      <c r="E1" s="119"/>
      <c r="F1" s="119"/>
      <c r="G1" s="119"/>
      <c r="H1" s="119"/>
      <c r="I1" s="148" t="s">
        <v>50</v>
      </c>
      <c r="J1" s="148" t="s">
        <v>51</v>
      </c>
      <c r="K1" s="149" t="s">
        <v>52</v>
      </c>
      <c r="L1" s="150" t="s">
        <v>53</v>
      </c>
      <c r="M1" s="149" t="s">
        <v>54</v>
      </c>
      <c r="N1" s="151" t="s">
        <v>55</v>
      </c>
    </row>
    <row r="2" ht="30" customHeight="1" spans="1:14">
      <c r="A2" s="120"/>
      <c r="B2" s="121"/>
      <c r="C2" s="122" t="s">
        <v>56</v>
      </c>
      <c r="D2" s="122"/>
      <c r="E2" s="122"/>
      <c r="F2" s="122"/>
      <c r="G2" s="122"/>
      <c r="H2" s="122"/>
      <c r="I2" s="60" t="s">
        <v>57</v>
      </c>
      <c r="J2" s="152"/>
      <c r="K2" s="153"/>
      <c r="L2" s="154"/>
      <c r="M2" s="153"/>
      <c r="N2" s="155"/>
    </row>
    <row r="3" ht="20" customHeight="1" spans="1:14">
      <c r="A3" s="123"/>
      <c r="B3" s="124" t="s">
        <v>58</v>
      </c>
      <c r="C3" s="124"/>
      <c r="D3" s="124"/>
      <c r="E3" s="124"/>
      <c r="F3" s="124"/>
      <c r="G3" s="124"/>
      <c r="H3" s="124"/>
      <c r="I3" s="156" t="s">
        <v>57</v>
      </c>
      <c r="J3" s="157"/>
      <c r="K3" s="158"/>
      <c r="L3" s="159"/>
      <c r="M3" s="159"/>
      <c r="N3" s="160"/>
    </row>
    <row r="4" spans="1:14">
      <c r="A4" s="125"/>
      <c r="B4" s="126"/>
      <c r="C4" s="127" t="s">
        <v>59</v>
      </c>
      <c r="D4" s="127"/>
      <c r="E4" s="127"/>
      <c r="F4" s="127"/>
      <c r="G4" s="127"/>
      <c r="H4" s="127"/>
      <c r="I4" s="126" t="s">
        <v>25</v>
      </c>
      <c r="J4" s="161"/>
      <c r="K4" s="162"/>
      <c r="L4" s="163"/>
      <c r="M4" s="163"/>
      <c r="N4" s="164"/>
    </row>
    <row r="5" spans="1:14">
      <c r="A5" s="128"/>
      <c r="B5" s="129"/>
      <c r="C5" s="130" t="s">
        <v>60</v>
      </c>
      <c r="D5" s="130"/>
      <c r="E5" s="130"/>
      <c r="F5" s="130"/>
      <c r="G5" s="130"/>
      <c r="H5" s="130"/>
      <c r="I5" s="129" t="s">
        <v>25</v>
      </c>
      <c r="J5" s="165"/>
      <c r="K5" s="166"/>
      <c r="L5" s="167"/>
      <c r="M5" s="167"/>
      <c r="N5" s="168"/>
    </row>
    <row r="6" spans="1:14">
      <c r="A6" s="128"/>
      <c r="B6" s="129"/>
      <c r="C6" s="130" t="s">
        <v>61</v>
      </c>
      <c r="D6" s="130"/>
      <c r="E6" s="130"/>
      <c r="F6" s="130"/>
      <c r="G6" s="130"/>
      <c r="H6" s="130"/>
      <c r="I6" s="129" t="s">
        <v>62</v>
      </c>
      <c r="J6" s="165"/>
      <c r="K6" s="166"/>
      <c r="L6" s="167"/>
      <c r="M6" s="167"/>
      <c r="N6" s="168"/>
    </row>
    <row r="7" spans="1:14">
      <c r="A7" s="128"/>
      <c r="B7" s="129"/>
      <c r="C7" s="130" t="s">
        <v>63</v>
      </c>
      <c r="D7" s="130"/>
      <c r="E7" s="130"/>
      <c r="F7" s="130"/>
      <c r="G7" s="130"/>
      <c r="H7" s="130"/>
      <c r="I7" s="129" t="s">
        <v>62</v>
      </c>
      <c r="J7" s="165"/>
      <c r="K7" s="166"/>
      <c r="L7" s="167"/>
      <c r="M7" s="167"/>
      <c r="N7" s="168"/>
    </row>
    <row r="8" spans="1:14">
      <c r="A8" s="128"/>
      <c r="B8" s="129"/>
      <c r="C8" s="130" t="s">
        <v>64</v>
      </c>
      <c r="D8" s="130"/>
      <c r="E8" s="130"/>
      <c r="F8" s="130"/>
      <c r="G8" s="130"/>
      <c r="H8" s="130"/>
      <c r="I8" s="129" t="s">
        <v>62</v>
      </c>
      <c r="J8" s="165"/>
      <c r="K8" s="166"/>
      <c r="L8" s="167"/>
      <c r="M8" s="167"/>
      <c r="N8" s="168"/>
    </row>
    <row r="9" spans="1:14">
      <c r="A9" s="131"/>
      <c r="B9" s="132"/>
      <c r="C9" s="133" t="s">
        <v>65</v>
      </c>
      <c r="D9" s="133"/>
      <c r="E9" s="133"/>
      <c r="F9" s="133"/>
      <c r="G9" s="133"/>
      <c r="H9" s="133"/>
      <c r="I9" s="132" t="s">
        <v>62</v>
      </c>
      <c r="J9" s="169"/>
      <c r="K9" s="170"/>
      <c r="L9" s="171"/>
      <c r="M9" s="171"/>
      <c r="N9" s="172"/>
    </row>
    <row r="10" ht="20" customHeight="1" spans="1:14">
      <c r="A10" s="134"/>
      <c r="B10" s="135" t="s">
        <v>66</v>
      </c>
      <c r="C10" s="135"/>
      <c r="D10" s="135"/>
      <c r="E10" s="135"/>
      <c r="F10" s="135"/>
      <c r="G10" s="135"/>
      <c r="H10" s="135"/>
      <c r="I10" s="173" t="s">
        <v>57</v>
      </c>
      <c r="J10" s="174"/>
      <c r="K10" s="175"/>
      <c r="L10" s="176"/>
      <c r="M10" s="176"/>
      <c r="N10" s="177"/>
    </row>
    <row r="11" spans="1:19">
      <c r="A11" s="125"/>
      <c r="B11" s="126"/>
      <c r="C11" s="127" t="s">
        <v>67</v>
      </c>
      <c r="D11" s="127"/>
      <c r="E11" s="127"/>
      <c r="F11" s="127"/>
      <c r="G11" s="127"/>
      <c r="H11" s="127"/>
      <c r="I11" s="126" t="s">
        <v>25</v>
      </c>
      <c r="J11" s="161"/>
      <c r="K11" s="162"/>
      <c r="L11" s="163"/>
      <c r="M11" s="163"/>
      <c r="N11" s="164"/>
      <c r="S11" t="s">
        <v>68</v>
      </c>
    </row>
    <row r="12" spans="1:14">
      <c r="A12" s="128"/>
      <c r="B12" s="129"/>
      <c r="C12" s="130" t="s">
        <v>60</v>
      </c>
      <c r="D12" s="130"/>
      <c r="E12" s="130"/>
      <c r="F12" s="130"/>
      <c r="G12" s="130"/>
      <c r="H12" s="130"/>
      <c r="I12" s="129" t="s">
        <v>25</v>
      </c>
      <c r="J12" s="165"/>
      <c r="K12" s="166"/>
      <c r="L12" s="167"/>
      <c r="M12" s="167"/>
      <c r="N12" s="168"/>
    </row>
    <row r="13" spans="1:14">
      <c r="A13" s="128"/>
      <c r="B13" s="129"/>
      <c r="C13" s="130" t="s">
        <v>61</v>
      </c>
      <c r="D13" s="130"/>
      <c r="E13" s="130"/>
      <c r="F13" s="130"/>
      <c r="G13" s="130"/>
      <c r="H13" s="130"/>
      <c r="I13" s="129" t="s">
        <v>62</v>
      </c>
      <c r="J13" s="165"/>
      <c r="K13" s="166"/>
      <c r="L13" s="167"/>
      <c r="M13" s="167"/>
      <c r="N13" s="168"/>
    </row>
    <row r="14" spans="1:14">
      <c r="A14" s="128"/>
      <c r="B14" s="129"/>
      <c r="C14" s="130" t="s">
        <v>63</v>
      </c>
      <c r="D14" s="130"/>
      <c r="E14" s="130"/>
      <c r="F14" s="130"/>
      <c r="G14" s="130"/>
      <c r="H14" s="130"/>
      <c r="I14" s="129" t="s">
        <v>62</v>
      </c>
      <c r="J14" s="165"/>
      <c r="K14" s="166"/>
      <c r="L14" s="167"/>
      <c r="M14" s="167"/>
      <c r="N14" s="168"/>
    </row>
    <row r="15" spans="1:14">
      <c r="A15" s="128"/>
      <c r="B15" s="129"/>
      <c r="C15" s="130" t="s">
        <v>64</v>
      </c>
      <c r="D15" s="130"/>
      <c r="E15" s="130"/>
      <c r="F15" s="130"/>
      <c r="G15" s="130"/>
      <c r="H15" s="130"/>
      <c r="I15" s="129" t="s">
        <v>62</v>
      </c>
      <c r="J15" s="165"/>
      <c r="K15" s="166"/>
      <c r="L15" s="167"/>
      <c r="M15" s="167"/>
      <c r="N15" s="168"/>
    </row>
    <row r="16" spans="1:14">
      <c r="A16" s="131"/>
      <c r="B16" s="132"/>
      <c r="C16" s="133" t="s">
        <v>65</v>
      </c>
      <c r="D16" s="133"/>
      <c r="E16" s="133"/>
      <c r="F16" s="133"/>
      <c r="G16" s="133"/>
      <c r="H16" s="133"/>
      <c r="I16" s="132" t="s">
        <v>62</v>
      </c>
      <c r="J16" s="169"/>
      <c r="K16" s="170"/>
      <c r="L16" s="171"/>
      <c r="M16" s="171"/>
      <c r="N16" s="172"/>
    </row>
    <row r="17" ht="30" customHeight="1" spans="1:14">
      <c r="A17" s="59"/>
      <c r="B17" s="136"/>
      <c r="C17" s="137" t="s">
        <v>69</v>
      </c>
      <c r="D17" s="137"/>
      <c r="E17" s="137"/>
      <c r="F17" s="137"/>
      <c r="G17" s="137"/>
      <c r="H17" s="137"/>
      <c r="I17" s="60" t="s">
        <v>57</v>
      </c>
      <c r="J17" s="60"/>
      <c r="K17" s="178"/>
      <c r="L17" s="179"/>
      <c r="M17" s="178"/>
      <c r="N17" s="180"/>
    </row>
    <row r="18" ht="20" customHeight="1" spans="1:14">
      <c r="A18" s="138"/>
      <c r="B18" s="139" t="s">
        <v>70</v>
      </c>
      <c r="C18" s="139"/>
      <c r="D18" s="139"/>
      <c r="E18" s="139"/>
      <c r="F18" s="139"/>
      <c r="G18" s="139"/>
      <c r="H18" s="139"/>
      <c r="I18" s="181" t="s">
        <v>57</v>
      </c>
      <c r="J18" s="182"/>
      <c r="K18" s="183"/>
      <c r="L18" s="184"/>
      <c r="M18" s="184"/>
      <c r="N18" s="185"/>
    </row>
    <row r="19" spans="1:14">
      <c r="A19" s="140"/>
      <c r="B19" s="141"/>
      <c r="C19" s="142" t="s">
        <v>71</v>
      </c>
      <c r="D19" s="142"/>
      <c r="E19" s="142"/>
      <c r="F19" s="142"/>
      <c r="G19" s="142"/>
      <c r="H19" s="142"/>
      <c r="I19" s="186" t="s">
        <v>25</v>
      </c>
      <c r="J19" s="187"/>
      <c r="K19" s="188"/>
      <c r="L19" s="189"/>
      <c r="M19" s="189"/>
      <c r="N19" s="190"/>
    </row>
    <row r="20" ht="30" customHeight="1" spans="1:14">
      <c r="A20" s="59"/>
      <c r="B20" s="136"/>
      <c r="C20" s="143" t="s">
        <v>72</v>
      </c>
      <c r="D20" s="143"/>
      <c r="E20" s="143"/>
      <c r="F20" s="143"/>
      <c r="G20" s="143"/>
      <c r="H20" s="143"/>
      <c r="I20" s="60" t="s">
        <v>57</v>
      </c>
      <c r="J20" s="60"/>
      <c r="K20" s="178"/>
      <c r="L20" s="179"/>
      <c r="M20" s="178"/>
      <c r="N20" s="180"/>
    </row>
    <row r="21" ht="20" customHeight="1" spans="1:14">
      <c r="A21" s="123"/>
      <c r="B21" s="124" t="s">
        <v>73</v>
      </c>
      <c r="C21" s="124"/>
      <c r="D21" s="124"/>
      <c r="E21" s="124"/>
      <c r="F21" s="124"/>
      <c r="G21" s="124"/>
      <c r="H21" s="124"/>
      <c r="I21" s="156" t="s">
        <v>50</v>
      </c>
      <c r="J21" s="191"/>
      <c r="K21" s="192"/>
      <c r="L21" s="193"/>
      <c r="M21" s="193"/>
      <c r="N21" s="160"/>
    </row>
    <row r="22" spans="1:15">
      <c r="A22" s="125"/>
      <c r="B22" s="126"/>
      <c r="C22" s="127" t="s">
        <v>59</v>
      </c>
      <c r="D22" s="127"/>
      <c r="E22" s="127"/>
      <c r="F22" s="127"/>
      <c r="G22" s="127"/>
      <c r="H22" s="127"/>
      <c r="I22" s="126" t="s">
        <v>25</v>
      </c>
      <c r="J22" s="161"/>
      <c r="K22" s="162"/>
      <c r="L22" s="163"/>
      <c r="M22" s="163"/>
      <c r="N22" s="164"/>
      <c r="O22" s="1"/>
    </row>
    <row r="23" spans="1:14">
      <c r="A23" s="131"/>
      <c r="B23" s="132"/>
      <c r="C23" s="133" t="s">
        <v>60</v>
      </c>
      <c r="D23" s="133"/>
      <c r="E23" s="133"/>
      <c r="F23" s="133"/>
      <c r="G23" s="133"/>
      <c r="H23" s="133"/>
      <c r="I23" s="132" t="s">
        <v>25</v>
      </c>
      <c r="J23" s="169"/>
      <c r="K23" s="170"/>
      <c r="L23" s="171"/>
      <c r="M23" s="171"/>
      <c r="N23" s="172"/>
    </row>
    <row r="24" ht="20" customHeight="1" spans="1:14">
      <c r="A24" s="134"/>
      <c r="B24" s="135" t="s">
        <v>74</v>
      </c>
      <c r="C24" s="135"/>
      <c r="D24" s="135"/>
      <c r="E24" s="135"/>
      <c r="F24" s="135"/>
      <c r="G24" s="135"/>
      <c r="H24" s="135"/>
      <c r="I24" s="173" t="s">
        <v>75</v>
      </c>
      <c r="J24" s="174"/>
      <c r="K24" s="175"/>
      <c r="L24" s="176"/>
      <c r="M24" s="176"/>
      <c r="N24" s="177"/>
    </row>
    <row r="25" spans="1:14">
      <c r="A25" s="125"/>
      <c r="B25" s="126"/>
      <c r="C25" s="127" t="s">
        <v>76</v>
      </c>
      <c r="D25" s="127"/>
      <c r="E25" s="127"/>
      <c r="F25" s="127"/>
      <c r="G25" s="127"/>
      <c r="H25" s="127"/>
      <c r="I25" s="126" t="s">
        <v>25</v>
      </c>
      <c r="J25" s="161"/>
      <c r="K25" s="162"/>
      <c r="L25" s="163"/>
      <c r="M25" s="163"/>
      <c r="N25" s="164"/>
    </row>
    <row r="26" spans="1:14">
      <c r="A26" s="128"/>
      <c r="B26" s="129"/>
      <c r="C26" s="130" t="s">
        <v>59</v>
      </c>
      <c r="D26" s="130"/>
      <c r="E26" s="130"/>
      <c r="F26" s="130"/>
      <c r="G26" s="130"/>
      <c r="H26" s="130"/>
      <c r="I26" s="129" t="s">
        <v>25</v>
      </c>
      <c r="J26" s="165"/>
      <c r="K26" s="166"/>
      <c r="L26" s="167"/>
      <c r="M26" s="167"/>
      <c r="N26" s="168"/>
    </row>
    <row r="27" spans="1:14">
      <c r="A27" s="128"/>
      <c r="B27" s="129"/>
      <c r="C27" s="130" t="s">
        <v>77</v>
      </c>
      <c r="D27" s="130"/>
      <c r="E27" s="130"/>
      <c r="F27" s="130"/>
      <c r="G27" s="130"/>
      <c r="H27" s="130"/>
      <c r="I27" s="129" t="s">
        <v>25</v>
      </c>
      <c r="J27" s="165"/>
      <c r="K27" s="166"/>
      <c r="L27" s="167"/>
      <c r="M27" s="167"/>
      <c r="N27" s="168"/>
    </row>
    <row r="28" spans="1:14">
      <c r="A28" s="128"/>
      <c r="B28" s="129"/>
      <c r="C28" s="130" t="s">
        <v>60</v>
      </c>
      <c r="D28" s="130"/>
      <c r="E28" s="130"/>
      <c r="F28" s="130"/>
      <c r="G28" s="130"/>
      <c r="H28" s="130"/>
      <c r="I28" s="129" t="s">
        <v>25</v>
      </c>
      <c r="J28" s="165"/>
      <c r="K28" s="166"/>
      <c r="L28" s="167"/>
      <c r="M28" s="167"/>
      <c r="N28" s="168"/>
    </row>
    <row r="29" spans="1:14">
      <c r="A29" s="128"/>
      <c r="B29" s="129"/>
      <c r="C29" s="130" t="s">
        <v>78</v>
      </c>
      <c r="D29" s="130"/>
      <c r="E29" s="130"/>
      <c r="F29" s="130"/>
      <c r="G29" s="130"/>
      <c r="H29" s="130"/>
      <c r="I29" s="129" t="s">
        <v>25</v>
      </c>
      <c r="J29" s="165"/>
      <c r="K29" s="166"/>
      <c r="L29" s="167"/>
      <c r="M29" s="167"/>
      <c r="N29" s="168"/>
    </row>
    <row r="30" spans="1:14">
      <c r="A30" s="128"/>
      <c r="B30" s="129"/>
      <c r="C30" s="130" t="s">
        <v>61</v>
      </c>
      <c r="D30" s="130"/>
      <c r="E30" s="130"/>
      <c r="F30" s="130"/>
      <c r="G30" s="130"/>
      <c r="H30" s="130"/>
      <c r="I30" s="129" t="s">
        <v>62</v>
      </c>
      <c r="J30" s="165"/>
      <c r="K30" s="166"/>
      <c r="L30" s="167"/>
      <c r="M30" s="167"/>
      <c r="N30" s="168"/>
    </row>
    <row r="31" spans="1:14">
      <c r="A31" s="128"/>
      <c r="B31" s="129"/>
      <c r="C31" s="130" t="s">
        <v>63</v>
      </c>
      <c r="D31" s="130"/>
      <c r="E31" s="130"/>
      <c r="F31" s="130"/>
      <c r="G31" s="130"/>
      <c r="H31" s="130"/>
      <c r="I31" s="129" t="s">
        <v>62</v>
      </c>
      <c r="J31" s="165"/>
      <c r="K31" s="166"/>
      <c r="L31" s="167"/>
      <c r="M31" s="167"/>
      <c r="N31" s="168"/>
    </row>
    <row r="32" spans="1:14">
      <c r="A32" s="128"/>
      <c r="B32" s="129"/>
      <c r="C32" s="130" t="s">
        <v>64</v>
      </c>
      <c r="D32" s="130"/>
      <c r="E32" s="130"/>
      <c r="F32" s="130"/>
      <c r="G32" s="130"/>
      <c r="H32" s="130"/>
      <c r="I32" s="129" t="s">
        <v>62</v>
      </c>
      <c r="J32" s="165"/>
      <c r="K32" s="166"/>
      <c r="L32" s="167"/>
      <c r="M32" s="167"/>
      <c r="N32" s="168"/>
    </row>
    <row r="33" spans="1:14">
      <c r="A33" s="131"/>
      <c r="B33" s="132"/>
      <c r="C33" s="133" t="s">
        <v>65</v>
      </c>
      <c r="D33" s="133"/>
      <c r="E33" s="133"/>
      <c r="F33" s="133"/>
      <c r="G33" s="133"/>
      <c r="H33" s="133"/>
      <c r="I33" s="132" t="s">
        <v>62</v>
      </c>
      <c r="J33" s="169"/>
      <c r="K33" s="170"/>
      <c r="L33" s="171"/>
      <c r="M33" s="171"/>
      <c r="N33" s="172"/>
    </row>
    <row r="34" ht="30" customHeight="1" spans="1:14">
      <c r="A34" s="144"/>
      <c r="B34" s="136"/>
      <c r="C34" s="143" t="s">
        <v>79</v>
      </c>
      <c r="D34" s="143"/>
      <c r="E34" s="143"/>
      <c r="F34" s="143"/>
      <c r="G34" s="143"/>
      <c r="H34" s="143"/>
      <c r="I34" s="60" t="s">
        <v>57</v>
      </c>
      <c r="J34" s="60"/>
      <c r="K34" s="178"/>
      <c r="L34" s="179"/>
      <c r="M34" s="178"/>
      <c r="N34" s="180"/>
    </row>
    <row r="35" ht="15.75" spans="1:14">
      <c r="A35" s="123"/>
      <c r="B35" s="124" t="s">
        <v>80</v>
      </c>
      <c r="C35" s="124"/>
      <c r="D35" s="124"/>
      <c r="E35" s="124"/>
      <c r="F35" s="124"/>
      <c r="G35" s="124"/>
      <c r="H35" s="124"/>
      <c r="I35" s="156" t="s">
        <v>50</v>
      </c>
      <c r="J35" s="191"/>
      <c r="K35" s="192"/>
      <c r="L35" s="193"/>
      <c r="M35" s="193"/>
      <c r="N35" s="160"/>
    </row>
    <row r="36" spans="1:16">
      <c r="A36" s="125"/>
      <c r="B36" s="126"/>
      <c r="C36" s="127" t="s">
        <v>59</v>
      </c>
      <c r="D36" s="127"/>
      <c r="E36" s="127"/>
      <c r="F36" s="127"/>
      <c r="G36" s="127"/>
      <c r="H36" s="127"/>
      <c r="I36" s="126" t="s">
        <v>25</v>
      </c>
      <c r="J36" s="161"/>
      <c r="K36" s="162"/>
      <c r="L36" s="163"/>
      <c r="M36" s="163"/>
      <c r="N36" s="164"/>
      <c r="O36" s="194"/>
      <c r="P36" s="194"/>
    </row>
    <row r="37" spans="1:14">
      <c r="A37" s="131"/>
      <c r="B37" s="132"/>
      <c r="C37" s="133" t="s">
        <v>60</v>
      </c>
      <c r="D37" s="133"/>
      <c r="E37" s="133"/>
      <c r="F37" s="133"/>
      <c r="G37" s="133"/>
      <c r="H37" s="133"/>
      <c r="I37" s="132" t="s">
        <v>25</v>
      </c>
      <c r="J37" s="169"/>
      <c r="K37" s="170"/>
      <c r="L37" s="171"/>
      <c r="M37" s="171"/>
      <c r="N37" s="172"/>
    </row>
    <row r="38" spans="1:14">
      <c r="A38" s="134"/>
      <c r="B38" s="135" t="s">
        <v>81</v>
      </c>
      <c r="C38" s="135"/>
      <c r="D38" s="135"/>
      <c r="E38" s="135"/>
      <c r="F38" s="135"/>
      <c r="G38" s="135"/>
      <c r="H38" s="135"/>
      <c r="I38" s="173" t="s">
        <v>75</v>
      </c>
      <c r="J38" s="174"/>
      <c r="K38" s="175"/>
      <c r="L38" s="176"/>
      <c r="M38" s="176"/>
      <c r="N38" s="177"/>
    </row>
    <row r="39" spans="1:14">
      <c r="A39" s="125"/>
      <c r="B39" s="126"/>
      <c r="C39" s="127" t="s">
        <v>76</v>
      </c>
      <c r="D39" s="127"/>
      <c r="E39" s="127"/>
      <c r="F39" s="127"/>
      <c r="G39" s="127"/>
      <c r="H39" s="127"/>
      <c r="I39" s="126" t="s">
        <v>25</v>
      </c>
      <c r="J39" s="161"/>
      <c r="K39" s="162"/>
      <c r="L39" s="163"/>
      <c r="M39" s="163"/>
      <c r="N39" s="164"/>
    </row>
    <row r="40" spans="1:14">
      <c r="A40" s="128"/>
      <c r="B40" s="129"/>
      <c r="C40" s="130" t="s">
        <v>59</v>
      </c>
      <c r="D40" s="130"/>
      <c r="E40" s="130"/>
      <c r="F40" s="130"/>
      <c r="G40" s="130"/>
      <c r="H40" s="130"/>
      <c r="I40" s="129" t="s">
        <v>25</v>
      </c>
      <c r="J40" s="165"/>
      <c r="K40" s="166"/>
      <c r="L40" s="167"/>
      <c r="M40" s="167"/>
      <c r="N40" s="168"/>
    </row>
    <row r="41" spans="1:14">
      <c r="A41" s="128"/>
      <c r="B41" s="129"/>
      <c r="C41" s="130" t="s">
        <v>77</v>
      </c>
      <c r="D41" s="130"/>
      <c r="E41" s="130"/>
      <c r="F41" s="130"/>
      <c r="G41" s="130"/>
      <c r="H41" s="130"/>
      <c r="I41" s="129" t="s">
        <v>25</v>
      </c>
      <c r="J41" s="165"/>
      <c r="K41" s="166"/>
      <c r="L41" s="167"/>
      <c r="M41" s="167"/>
      <c r="N41" s="168"/>
    </row>
    <row r="42" spans="1:14">
      <c r="A42" s="128"/>
      <c r="B42" s="129"/>
      <c r="C42" s="130" t="s">
        <v>60</v>
      </c>
      <c r="D42" s="130"/>
      <c r="E42" s="130"/>
      <c r="F42" s="130"/>
      <c r="G42" s="130"/>
      <c r="H42" s="130"/>
      <c r="I42" s="129" t="s">
        <v>25</v>
      </c>
      <c r="J42" s="165"/>
      <c r="K42" s="166"/>
      <c r="L42" s="167"/>
      <c r="M42" s="167"/>
      <c r="N42" s="168"/>
    </row>
    <row r="43" spans="1:14">
      <c r="A43" s="128"/>
      <c r="B43" s="129"/>
      <c r="C43" s="130" t="s">
        <v>78</v>
      </c>
      <c r="D43" s="130"/>
      <c r="E43" s="130"/>
      <c r="F43" s="130"/>
      <c r="G43" s="130"/>
      <c r="H43" s="130"/>
      <c r="I43" s="129" t="s">
        <v>25</v>
      </c>
      <c r="J43" s="165"/>
      <c r="K43" s="166"/>
      <c r="L43" s="167"/>
      <c r="M43" s="167"/>
      <c r="N43" s="168"/>
    </row>
    <row r="44" spans="1:14">
      <c r="A44" s="128"/>
      <c r="B44" s="129"/>
      <c r="C44" s="130" t="s">
        <v>61</v>
      </c>
      <c r="D44" s="130"/>
      <c r="E44" s="130"/>
      <c r="F44" s="130"/>
      <c r="G44" s="130"/>
      <c r="H44" s="130"/>
      <c r="I44" s="129" t="s">
        <v>62</v>
      </c>
      <c r="J44" s="165"/>
      <c r="K44" s="166"/>
      <c r="L44" s="167"/>
      <c r="M44" s="167"/>
      <c r="N44" s="168"/>
    </row>
    <row r="45" spans="1:14">
      <c r="A45" s="128"/>
      <c r="B45" s="129"/>
      <c r="C45" s="130" t="s">
        <v>63</v>
      </c>
      <c r="D45" s="130"/>
      <c r="E45" s="130"/>
      <c r="F45" s="130"/>
      <c r="G45" s="130"/>
      <c r="H45" s="130"/>
      <c r="I45" s="129" t="s">
        <v>62</v>
      </c>
      <c r="J45" s="165"/>
      <c r="K45" s="166"/>
      <c r="L45" s="167"/>
      <c r="M45" s="167"/>
      <c r="N45" s="168"/>
    </row>
    <row r="46" spans="1:14">
      <c r="A46" s="128"/>
      <c r="B46" s="129"/>
      <c r="C46" s="130" t="s">
        <v>64</v>
      </c>
      <c r="D46" s="130"/>
      <c r="E46" s="130"/>
      <c r="F46" s="130"/>
      <c r="G46" s="130"/>
      <c r="H46" s="130"/>
      <c r="I46" s="129" t="s">
        <v>62</v>
      </c>
      <c r="J46" s="165"/>
      <c r="K46" s="166"/>
      <c r="L46" s="167"/>
      <c r="M46" s="167"/>
      <c r="N46" s="168"/>
    </row>
    <row r="47" spans="1:14">
      <c r="A47" s="131"/>
      <c r="B47" s="132"/>
      <c r="C47" s="133" t="s">
        <v>65</v>
      </c>
      <c r="D47" s="133"/>
      <c r="E47" s="133"/>
      <c r="F47" s="133"/>
      <c r="G47" s="133"/>
      <c r="H47" s="133"/>
      <c r="I47" s="132" t="s">
        <v>62</v>
      </c>
      <c r="J47" s="169"/>
      <c r="K47" s="170"/>
      <c r="L47" s="171"/>
      <c r="M47" s="171"/>
      <c r="N47" s="172"/>
    </row>
    <row r="48" ht="30" customHeight="1" spans="1:14">
      <c r="A48" s="145"/>
      <c r="B48" s="146"/>
      <c r="C48" s="147" t="s">
        <v>82</v>
      </c>
      <c r="D48" s="147"/>
      <c r="E48" s="147"/>
      <c r="F48" s="147"/>
      <c r="G48" s="147"/>
      <c r="H48" s="147"/>
      <c r="I48" s="195" t="s">
        <v>20</v>
      </c>
      <c r="J48" s="195"/>
      <c r="K48" s="196"/>
      <c r="L48" s="197"/>
      <c r="M48" s="196"/>
      <c r="N48" s="198"/>
    </row>
    <row r="49" ht="20" customHeight="1" spans="1:14">
      <c r="A49" s="123"/>
      <c r="B49" s="124" t="s">
        <v>83</v>
      </c>
      <c r="C49" s="124"/>
      <c r="D49" s="124"/>
      <c r="E49" s="124"/>
      <c r="F49" s="124"/>
      <c r="G49" s="124"/>
      <c r="H49" s="124"/>
      <c r="I49" s="156" t="s">
        <v>20</v>
      </c>
      <c r="J49" s="157"/>
      <c r="K49" s="158"/>
      <c r="L49" s="159"/>
      <c r="M49" s="159"/>
      <c r="N49" s="160"/>
    </row>
    <row r="50" spans="1:14">
      <c r="A50" s="125"/>
      <c r="B50" s="126"/>
      <c r="C50" s="127" t="s">
        <v>67</v>
      </c>
      <c r="D50" s="127"/>
      <c r="E50" s="127"/>
      <c r="F50" s="127"/>
      <c r="G50" s="127"/>
      <c r="H50" s="127"/>
      <c r="I50" s="126" t="s">
        <v>25</v>
      </c>
      <c r="J50" s="161"/>
      <c r="K50" s="162"/>
      <c r="L50" s="163"/>
      <c r="M50" s="163"/>
      <c r="N50" s="164"/>
    </row>
    <row r="51" spans="1:14">
      <c r="A51" s="128"/>
      <c r="B51" s="129"/>
      <c r="C51" s="130" t="s">
        <v>60</v>
      </c>
      <c r="D51" s="130"/>
      <c r="E51" s="130"/>
      <c r="F51" s="130"/>
      <c r="G51" s="130"/>
      <c r="H51" s="130"/>
      <c r="I51" s="129" t="s">
        <v>25</v>
      </c>
      <c r="J51" s="165"/>
      <c r="K51" s="166"/>
      <c r="L51" s="167"/>
      <c r="M51" s="167"/>
      <c r="N51" s="168"/>
    </row>
    <row r="52" spans="1:14">
      <c r="A52" s="128"/>
      <c r="B52" s="129"/>
      <c r="C52" s="130" t="s">
        <v>78</v>
      </c>
      <c r="D52" s="130"/>
      <c r="E52" s="130"/>
      <c r="F52" s="130"/>
      <c r="G52" s="130"/>
      <c r="H52" s="130"/>
      <c r="I52" s="129" t="s">
        <v>25</v>
      </c>
      <c r="J52" s="165"/>
      <c r="K52" s="166"/>
      <c r="L52" s="167"/>
      <c r="M52" s="167"/>
      <c r="N52" s="168"/>
    </row>
    <row r="53" spans="1:14">
      <c r="A53" s="128"/>
      <c r="B53" s="129"/>
      <c r="C53" s="130" t="s">
        <v>84</v>
      </c>
      <c r="D53" s="130"/>
      <c r="E53" s="130"/>
      <c r="F53" s="130"/>
      <c r="G53" s="130"/>
      <c r="H53" s="130"/>
      <c r="I53" s="129" t="s">
        <v>62</v>
      </c>
      <c r="J53" s="165"/>
      <c r="K53" s="166"/>
      <c r="L53" s="167"/>
      <c r="M53" s="167"/>
      <c r="N53" s="168"/>
    </row>
    <row r="54" spans="1:14">
      <c r="A54" s="128"/>
      <c r="B54" s="129"/>
      <c r="C54" s="130" t="s">
        <v>85</v>
      </c>
      <c r="D54" s="130"/>
      <c r="E54" s="130"/>
      <c r="F54" s="130"/>
      <c r="G54" s="130"/>
      <c r="H54" s="130"/>
      <c r="I54" s="129" t="s">
        <v>62</v>
      </c>
      <c r="J54" s="165"/>
      <c r="K54" s="166"/>
      <c r="L54" s="167"/>
      <c r="M54" s="167"/>
      <c r="N54" s="168"/>
    </row>
    <row r="55" spans="1:14">
      <c r="A55" s="128"/>
      <c r="B55" s="129"/>
      <c r="C55" s="130" t="s">
        <v>86</v>
      </c>
      <c r="D55" s="130"/>
      <c r="E55" s="130"/>
      <c r="F55" s="130"/>
      <c r="G55" s="130"/>
      <c r="H55" s="130"/>
      <c r="I55" s="129" t="s">
        <v>62</v>
      </c>
      <c r="J55" s="165"/>
      <c r="K55" s="166"/>
      <c r="L55" s="167"/>
      <c r="M55" s="167"/>
      <c r="N55" s="168"/>
    </row>
    <row r="56" spans="1:14">
      <c r="A56" s="128"/>
      <c r="B56" s="129"/>
      <c r="C56" s="130" t="s">
        <v>87</v>
      </c>
      <c r="D56" s="130"/>
      <c r="E56" s="130"/>
      <c r="F56" s="130"/>
      <c r="G56" s="130"/>
      <c r="H56" s="130"/>
      <c r="I56" s="129" t="s">
        <v>62</v>
      </c>
      <c r="J56" s="165"/>
      <c r="K56" s="166"/>
      <c r="L56" s="167"/>
      <c r="M56" s="167"/>
      <c r="N56" s="168"/>
    </row>
    <row r="57" spans="1:14">
      <c r="A57" s="128"/>
      <c r="B57" s="129"/>
      <c r="C57" s="130" t="s">
        <v>88</v>
      </c>
      <c r="D57" s="130"/>
      <c r="E57" s="130"/>
      <c r="F57" s="130"/>
      <c r="G57" s="130"/>
      <c r="H57" s="130"/>
      <c r="I57" s="129" t="s">
        <v>62</v>
      </c>
      <c r="J57" s="165"/>
      <c r="K57" s="166"/>
      <c r="L57" s="167"/>
      <c r="M57" s="167"/>
      <c r="N57" s="168"/>
    </row>
    <row r="58" spans="1:14">
      <c r="A58" s="131"/>
      <c r="B58" s="132"/>
      <c r="C58" s="133" t="s">
        <v>89</v>
      </c>
      <c r="D58" s="133"/>
      <c r="E58" s="133"/>
      <c r="F58" s="133"/>
      <c r="G58" s="133"/>
      <c r="H58" s="133"/>
      <c r="I58" s="132" t="s">
        <v>62</v>
      </c>
      <c r="J58" s="169"/>
      <c r="K58" s="170"/>
      <c r="L58" s="171"/>
      <c r="M58" s="171"/>
      <c r="N58" s="172"/>
    </row>
    <row r="59" ht="20" customHeight="1" spans="1:14">
      <c r="A59" s="134"/>
      <c r="B59" s="135" t="s">
        <v>90</v>
      </c>
      <c r="C59" s="135"/>
      <c r="D59" s="135"/>
      <c r="E59" s="135"/>
      <c r="F59" s="135"/>
      <c r="G59" s="135"/>
      <c r="H59" s="135"/>
      <c r="I59" s="173" t="s">
        <v>20</v>
      </c>
      <c r="J59" s="174"/>
      <c r="K59" s="175"/>
      <c r="L59" s="176"/>
      <c r="M59" s="176"/>
      <c r="N59" s="177"/>
    </row>
    <row r="60" spans="1:14">
      <c r="A60" s="125"/>
      <c r="B60" s="126"/>
      <c r="C60" s="127" t="s">
        <v>67</v>
      </c>
      <c r="D60" s="127"/>
      <c r="E60" s="127"/>
      <c r="F60" s="127"/>
      <c r="G60" s="127"/>
      <c r="H60" s="127"/>
      <c r="I60" s="126" t="s">
        <v>25</v>
      </c>
      <c r="J60" s="161"/>
      <c r="K60" s="162"/>
      <c r="L60" s="163"/>
      <c r="M60" s="163"/>
      <c r="N60" s="164"/>
    </row>
    <row r="61" spans="1:14">
      <c r="A61" s="128"/>
      <c r="B61" s="129"/>
      <c r="C61" s="130" t="s">
        <v>60</v>
      </c>
      <c r="D61" s="130"/>
      <c r="E61" s="130"/>
      <c r="F61" s="130"/>
      <c r="G61" s="130"/>
      <c r="H61" s="130"/>
      <c r="I61" s="129" t="s">
        <v>25</v>
      </c>
      <c r="J61" s="165"/>
      <c r="K61" s="166"/>
      <c r="L61" s="167"/>
      <c r="M61" s="167"/>
      <c r="N61" s="168"/>
    </row>
    <row r="62" spans="1:14">
      <c r="A62" s="128"/>
      <c r="B62" s="129"/>
      <c r="C62" s="130" t="s">
        <v>61</v>
      </c>
      <c r="D62" s="130"/>
      <c r="E62" s="130"/>
      <c r="F62" s="130"/>
      <c r="G62" s="130"/>
      <c r="H62" s="130"/>
      <c r="I62" s="129" t="s">
        <v>62</v>
      </c>
      <c r="J62" s="165"/>
      <c r="K62" s="166"/>
      <c r="L62" s="167"/>
      <c r="M62" s="167"/>
      <c r="N62" s="168"/>
    </row>
    <row r="63" spans="1:14">
      <c r="A63" s="128"/>
      <c r="B63" s="129"/>
      <c r="C63" s="130" t="s">
        <v>63</v>
      </c>
      <c r="D63" s="130"/>
      <c r="E63" s="130"/>
      <c r="F63" s="130"/>
      <c r="G63" s="130"/>
      <c r="H63" s="130"/>
      <c r="I63" s="129" t="s">
        <v>62</v>
      </c>
      <c r="J63" s="165"/>
      <c r="K63" s="166"/>
      <c r="L63" s="167"/>
      <c r="M63" s="167"/>
      <c r="N63" s="168"/>
    </row>
    <row r="64" spans="1:14">
      <c r="A64" s="128"/>
      <c r="B64" s="129"/>
      <c r="C64" s="130" t="s">
        <v>64</v>
      </c>
      <c r="D64" s="130"/>
      <c r="E64" s="130"/>
      <c r="F64" s="130"/>
      <c r="G64" s="130"/>
      <c r="H64" s="130"/>
      <c r="I64" s="129" t="s">
        <v>62</v>
      </c>
      <c r="J64" s="165"/>
      <c r="K64" s="166"/>
      <c r="L64" s="167"/>
      <c r="M64" s="167"/>
      <c r="N64" s="168"/>
    </row>
    <row r="65" spans="1:14">
      <c r="A65" s="131"/>
      <c r="B65" s="132"/>
      <c r="C65" s="133" t="s">
        <v>65</v>
      </c>
      <c r="D65" s="133"/>
      <c r="E65" s="133"/>
      <c r="F65" s="133"/>
      <c r="G65" s="133"/>
      <c r="H65" s="133"/>
      <c r="I65" s="132" t="s">
        <v>62</v>
      </c>
      <c r="J65" s="169"/>
      <c r="K65" s="170"/>
      <c r="L65" s="171"/>
      <c r="M65" s="171"/>
      <c r="N65" s="172"/>
    </row>
    <row r="66" ht="30" customHeight="1" spans="1:14">
      <c r="A66" s="144"/>
      <c r="B66" s="136"/>
      <c r="C66" s="143" t="s">
        <v>91</v>
      </c>
      <c r="D66" s="143"/>
      <c r="E66" s="143"/>
      <c r="F66" s="143"/>
      <c r="G66" s="143"/>
      <c r="H66" s="143"/>
      <c r="I66" s="60" t="s">
        <v>57</v>
      </c>
      <c r="J66" s="60"/>
      <c r="K66" s="178"/>
      <c r="L66" s="179"/>
      <c r="M66" s="178"/>
      <c r="N66" s="180"/>
    </row>
    <row r="67" ht="15.75" spans="1:14">
      <c r="A67" s="123"/>
      <c r="B67" s="124" t="s">
        <v>92</v>
      </c>
      <c r="C67" s="124"/>
      <c r="D67" s="124"/>
      <c r="E67" s="124"/>
      <c r="F67" s="124"/>
      <c r="G67" s="124"/>
      <c r="H67" s="124"/>
      <c r="I67" s="156" t="s">
        <v>57</v>
      </c>
      <c r="J67" s="191"/>
      <c r="K67" s="192"/>
      <c r="L67" s="193"/>
      <c r="M67" s="193"/>
      <c r="N67" s="160"/>
    </row>
    <row r="68" spans="1:14">
      <c r="A68" s="125"/>
      <c r="B68" s="126"/>
      <c r="C68" s="127" t="s">
        <v>93</v>
      </c>
      <c r="D68" s="127"/>
      <c r="E68" s="127"/>
      <c r="F68" s="127"/>
      <c r="G68" s="127"/>
      <c r="H68" s="127"/>
      <c r="I68" s="126" t="s">
        <v>25</v>
      </c>
      <c r="J68" s="161"/>
      <c r="K68" s="162"/>
      <c r="L68" s="163"/>
      <c r="M68" s="163"/>
      <c r="N68" s="164"/>
    </row>
    <row r="69" spans="1:15">
      <c r="A69" s="128"/>
      <c r="B69" s="129"/>
      <c r="C69" s="130" t="s">
        <v>94</v>
      </c>
      <c r="D69" s="130"/>
      <c r="E69" s="130"/>
      <c r="F69" s="130"/>
      <c r="G69" s="130"/>
      <c r="H69" s="130"/>
      <c r="I69" s="129" t="s">
        <v>25</v>
      </c>
      <c r="J69" s="165"/>
      <c r="K69" s="166"/>
      <c r="L69" s="167"/>
      <c r="M69" s="167"/>
      <c r="N69" s="168"/>
      <c r="O69" s="1"/>
    </row>
    <row r="70" spans="1:14">
      <c r="A70" s="128"/>
      <c r="B70" s="129"/>
      <c r="C70" s="130" t="s">
        <v>95</v>
      </c>
      <c r="D70" s="130"/>
      <c r="E70" s="130"/>
      <c r="F70" s="130"/>
      <c r="G70" s="130"/>
      <c r="H70" s="130"/>
      <c r="I70" s="129" t="s">
        <v>25</v>
      </c>
      <c r="J70" s="165"/>
      <c r="K70" s="166"/>
      <c r="L70" s="167"/>
      <c r="M70" s="167"/>
      <c r="N70" s="168"/>
    </row>
    <row r="71" spans="1:14">
      <c r="A71" s="128"/>
      <c r="B71" s="129"/>
      <c r="C71" s="130" t="s">
        <v>78</v>
      </c>
      <c r="D71" s="130"/>
      <c r="E71" s="130"/>
      <c r="F71" s="130"/>
      <c r="G71" s="130"/>
      <c r="H71" s="130"/>
      <c r="I71" s="129" t="s">
        <v>25</v>
      </c>
      <c r="J71" s="165"/>
      <c r="K71" s="166"/>
      <c r="L71" s="167"/>
      <c r="M71" s="167"/>
      <c r="N71" s="168"/>
    </row>
    <row r="72" spans="1:14">
      <c r="A72" s="128"/>
      <c r="B72" s="129"/>
      <c r="C72" s="130" t="s">
        <v>61</v>
      </c>
      <c r="D72" s="130"/>
      <c r="E72" s="130"/>
      <c r="F72" s="130"/>
      <c r="G72" s="130"/>
      <c r="H72" s="130"/>
      <c r="I72" s="129" t="s">
        <v>62</v>
      </c>
      <c r="J72" s="165"/>
      <c r="K72" s="166"/>
      <c r="L72" s="167"/>
      <c r="M72" s="167"/>
      <c r="N72" s="168"/>
    </row>
    <row r="73" spans="1:14">
      <c r="A73" s="128"/>
      <c r="B73" s="129"/>
      <c r="C73" s="130" t="s">
        <v>63</v>
      </c>
      <c r="D73" s="130"/>
      <c r="E73" s="130"/>
      <c r="F73" s="130"/>
      <c r="G73" s="130"/>
      <c r="H73" s="130"/>
      <c r="I73" s="129" t="s">
        <v>62</v>
      </c>
      <c r="J73" s="165"/>
      <c r="K73" s="166"/>
      <c r="L73" s="167"/>
      <c r="M73" s="167"/>
      <c r="N73" s="168"/>
    </row>
    <row r="74" spans="1:14">
      <c r="A74" s="128"/>
      <c r="B74" s="129"/>
      <c r="C74" s="130" t="s">
        <v>64</v>
      </c>
      <c r="D74" s="130"/>
      <c r="E74" s="130"/>
      <c r="F74" s="130"/>
      <c r="G74" s="130"/>
      <c r="H74" s="130"/>
      <c r="I74" s="129" t="s">
        <v>62</v>
      </c>
      <c r="J74" s="165"/>
      <c r="K74" s="166"/>
      <c r="L74" s="167"/>
      <c r="M74" s="167"/>
      <c r="N74" s="168"/>
    </row>
    <row r="75" spans="1:14">
      <c r="A75" s="131"/>
      <c r="B75" s="132"/>
      <c r="C75" s="133" t="s">
        <v>65</v>
      </c>
      <c r="D75" s="133"/>
      <c r="E75" s="133"/>
      <c r="F75" s="133"/>
      <c r="G75" s="133"/>
      <c r="H75" s="133"/>
      <c r="I75" s="132" t="s">
        <v>62</v>
      </c>
      <c r="J75" s="169"/>
      <c r="K75" s="170"/>
      <c r="L75" s="171"/>
      <c r="M75" s="171"/>
      <c r="N75" s="172"/>
    </row>
    <row r="76" ht="15.75" spans="1:14">
      <c r="A76" s="134"/>
      <c r="B76" s="135" t="s">
        <v>96</v>
      </c>
      <c r="C76" s="135"/>
      <c r="D76" s="135"/>
      <c r="E76" s="135"/>
      <c r="F76" s="135"/>
      <c r="G76" s="135"/>
      <c r="H76" s="135"/>
      <c r="I76" s="173" t="s">
        <v>57</v>
      </c>
      <c r="J76" s="204"/>
      <c r="K76" s="205"/>
      <c r="L76" s="206"/>
      <c r="M76" s="206"/>
      <c r="N76" s="177"/>
    </row>
    <row r="77" spans="1:14">
      <c r="A77" s="125"/>
      <c r="B77" s="126"/>
      <c r="C77" s="127" t="s">
        <v>76</v>
      </c>
      <c r="D77" s="127"/>
      <c r="E77" s="127"/>
      <c r="F77" s="127"/>
      <c r="G77" s="127"/>
      <c r="H77" s="127"/>
      <c r="I77" s="126" t="s">
        <v>25</v>
      </c>
      <c r="J77" s="161"/>
      <c r="K77" s="162"/>
      <c r="L77" s="163"/>
      <c r="M77" s="163"/>
      <c r="N77" s="164"/>
    </row>
    <row r="78" spans="1:14">
      <c r="A78" s="128"/>
      <c r="B78" s="129"/>
      <c r="C78" s="130" t="s">
        <v>59</v>
      </c>
      <c r="D78" s="130"/>
      <c r="E78" s="130"/>
      <c r="F78" s="130"/>
      <c r="G78" s="130"/>
      <c r="H78" s="130"/>
      <c r="I78" s="129" t="s">
        <v>25</v>
      </c>
      <c r="J78" s="165"/>
      <c r="K78" s="166"/>
      <c r="L78" s="167"/>
      <c r="M78" s="167"/>
      <c r="N78" s="168"/>
    </row>
    <row r="79" spans="1:14">
      <c r="A79" s="128"/>
      <c r="B79" s="129"/>
      <c r="C79" s="130" t="s">
        <v>95</v>
      </c>
      <c r="D79" s="130"/>
      <c r="E79" s="130"/>
      <c r="F79" s="130"/>
      <c r="G79" s="130"/>
      <c r="H79" s="130"/>
      <c r="I79" s="129" t="s">
        <v>25</v>
      </c>
      <c r="J79" s="165"/>
      <c r="K79" s="166"/>
      <c r="L79" s="167"/>
      <c r="M79" s="167"/>
      <c r="N79" s="168"/>
    </row>
    <row r="80" spans="1:14">
      <c r="A80" s="131"/>
      <c r="B80" s="132"/>
      <c r="C80" s="133" t="s">
        <v>78</v>
      </c>
      <c r="D80" s="133"/>
      <c r="E80" s="133"/>
      <c r="F80" s="133"/>
      <c r="G80" s="133"/>
      <c r="H80" s="133"/>
      <c r="I80" s="132" t="s">
        <v>25</v>
      </c>
      <c r="J80" s="169"/>
      <c r="K80" s="170"/>
      <c r="L80" s="171"/>
      <c r="M80" s="171"/>
      <c r="N80" s="172"/>
    </row>
    <row r="81" ht="30" customHeight="1" spans="1:14">
      <c r="A81" s="144"/>
      <c r="B81" s="136"/>
      <c r="C81" s="143" t="s">
        <v>97</v>
      </c>
      <c r="D81" s="143"/>
      <c r="E81" s="143"/>
      <c r="F81" s="143"/>
      <c r="G81" s="143"/>
      <c r="H81" s="143"/>
      <c r="I81" s="60" t="s">
        <v>57</v>
      </c>
      <c r="J81" s="60"/>
      <c r="K81" s="178"/>
      <c r="L81" s="179"/>
      <c r="M81" s="178"/>
      <c r="N81" s="180"/>
    </row>
    <row r="82" ht="20" customHeight="1" spans="1:14">
      <c r="A82" s="123"/>
      <c r="B82" s="124" t="s">
        <v>97</v>
      </c>
      <c r="C82" s="124"/>
      <c r="D82" s="124"/>
      <c r="E82" s="124"/>
      <c r="F82" s="124"/>
      <c r="G82" s="124"/>
      <c r="H82" s="124"/>
      <c r="I82" s="156"/>
      <c r="J82" s="191"/>
      <c r="K82" s="192"/>
      <c r="L82" s="193"/>
      <c r="M82" s="193"/>
      <c r="N82" s="160"/>
    </row>
    <row r="83" spans="1:14">
      <c r="A83" s="125"/>
      <c r="B83" s="126"/>
      <c r="C83" s="127" t="s">
        <v>93</v>
      </c>
      <c r="D83" s="127"/>
      <c r="E83" s="127"/>
      <c r="F83" s="127"/>
      <c r="G83" s="127"/>
      <c r="H83" s="127"/>
      <c r="I83" s="126" t="s">
        <v>25</v>
      </c>
      <c r="J83" s="161"/>
      <c r="K83" s="162"/>
      <c r="L83" s="163"/>
      <c r="M83" s="163"/>
      <c r="N83" s="164"/>
    </row>
    <row r="84" spans="1:14">
      <c r="A84" s="128"/>
      <c r="B84" s="129"/>
      <c r="C84" s="130" t="s">
        <v>94</v>
      </c>
      <c r="D84" s="130"/>
      <c r="E84" s="130"/>
      <c r="F84" s="130"/>
      <c r="G84" s="130"/>
      <c r="H84" s="130"/>
      <c r="I84" s="129" t="s">
        <v>25</v>
      </c>
      <c r="J84" s="165"/>
      <c r="K84" s="166"/>
      <c r="L84" s="167"/>
      <c r="M84" s="167"/>
      <c r="N84" s="168"/>
    </row>
    <row r="85" spans="1:14">
      <c r="A85" s="128"/>
      <c r="B85" s="129"/>
      <c r="C85" s="130" t="s">
        <v>95</v>
      </c>
      <c r="D85" s="130"/>
      <c r="E85" s="130"/>
      <c r="F85" s="130"/>
      <c r="G85" s="130"/>
      <c r="H85" s="130"/>
      <c r="I85" s="129" t="s">
        <v>25</v>
      </c>
      <c r="J85" s="165"/>
      <c r="K85" s="166"/>
      <c r="L85" s="167"/>
      <c r="M85" s="167"/>
      <c r="N85" s="168"/>
    </row>
    <row r="86" spans="1:14">
      <c r="A86" s="128"/>
      <c r="B86" s="129"/>
      <c r="C86" s="130" t="s">
        <v>78</v>
      </c>
      <c r="D86" s="130"/>
      <c r="E86" s="130"/>
      <c r="F86" s="130"/>
      <c r="G86" s="130"/>
      <c r="H86" s="130"/>
      <c r="I86" s="129" t="s">
        <v>25</v>
      </c>
      <c r="J86" s="165"/>
      <c r="K86" s="166"/>
      <c r="L86" s="167"/>
      <c r="M86" s="167"/>
      <c r="N86" s="168"/>
    </row>
    <row r="87" spans="1:14">
      <c r="A87" s="128"/>
      <c r="B87" s="129"/>
      <c r="C87" s="130" t="s">
        <v>61</v>
      </c>
      <c r="D87" s="130"/>
      <c r="E87" s="130"/>
      <c r="F87" s="130"/>
      <c r="G87" s="130"/>
      <c r="H87" s="130"/>
      <c r="I87" s="129" t="s">
        <v>62</v>
      </c>
      <c r="J87" s="165"/>
      <c r="K87" s="166"/>
      <c r="L87" s="167"/>
      <c r="M87" s="167"/>
      <c r="N87" s="168"/>
    </row>
    <row r="88" spans="1:14">
      <c r="A88" s="128"/>
      <c r="B88" s="129"/>
      <c r="C88" s="130" t="s">
        <v>63</v>
      </c>
      <c r="D88" s="130"/>
      <c r="E88" s="130"/>
      <c r="F88" s="130"/>
      <c r="G88" s="130"/>
      <c r="H88" s="130"/>
      <c r="I88" s="129" t="s">
        <v>62</v>
      </c>
      <c r="J88" s="165"/>
      <c r="K88" s="166"/>
      <c r="L88" s="167"/>
      <c r="M88" s="167"/>
      <c r="N88" s="168"/>
    </row>
    <row r="89" spans="1:14">
      <c r="A89" s="128"/>
      <c r="B89" s="129"/>
      <c r="C89" s="130" t="s">
        <v>64</v>
      </c>
      <c r="D89" s="130"/>
      <c r="E89" s="130"/>
      <c r="F89" s="130"/>
      <c r="G89" s="130"/>
      <c r="H89" s="130"/>
      <c r="I89" s="129" t="s">
        <v>62</v>
      </c>
      <c r="J89" s="165"/>
      <c r="K89" s="166"/>
      <c r="L89" s="167"/>
      <c r="M89" s="167"/>
      <c r="N89" s="168"/>
    </row>
    <row r="90" spans="1:14">
      <c r="A90" s="131"/>
      <c r="B90" s="132"/>
      <c r="C90" s="133" t="s">
        <v>65</v>
      </c>
      <c r="D90" s="133"/>
      <c r="E90" s="133"/>
      <c r="F90" s="133"/>
      <c r="G90" s="133"/>
      <c r="H90" s="133"/>
      <c r="I90" s="132" t="s">
        <v>62</v>
      </c>
      <c r="J90" s="169"/>
      <c r="K90" s="170"/>
      <c r="L90" s="171"/>
      <c r="M90" s="171"/>
      <c r="N90" s="172"/>
    </row>
    <row r="91" ht="30" customHeight="1" spans="1:14">
      <c r="A91" s="145"/>
      <c r="B91" s="146"/>
      <c r="C91" s="147" t="s">
        <v>98</v>
      </c>
      <c r="D91" s="147"/>
      <c r="E91" s="147"/>
      <c r="F91" s="147"/>
      <c r="G91" s="147"/>
      <c r="H91" s="147"/>
      <c r="I91" s="195" t="s">
        <v>57</v>
      </c>
      <c r="J91" s="195"/>
      <c r="K91" s="196"/>
      <c r="L91" s="197"/>
      <c r="M91" s="196"/>
      <c r="N91" s="198"/>
    </row>
    <row r="92" ht="20" customHeight="1" spans="1:14">
      <c r="A92" s="123"/>
      <c r="B92" s="124" t="s">
        <v>98</v>
      </c>
      <c r="C92" s="124"/>
      <c r="D92" s="124"/>
      <c r="E92" s="124"/>
      <c r="F92" s="124"/>
      <c r="G92" s="124"/>
      <c r="H92" s="124"/>
      <c r="I92" s="156"/>
      <c r="J92" s="191"/>
      <c r="K92" s="192"/>
      <c r="L92" s="193"/>
      <c r="M92" s="207"/>
      <c r="N92" s="160"/>
    </row>
    <row r="93" spans="1:14">
      <c r="A93" s="125"/>
      <c r="B93" s="126"/>
      <c r="C93" s="127" t="s">
        <v>76</v>
      </c>
      <c r="D93" s="127"/>
      <c r="E93" s="127"/>
      <c r="F93" s="127"/>
      <c r="G93" s="127"/>
      <c r="H93" s="127"/>
      <c r="I93" s="126" t="s">
        <v>25</v>
      </c>
      <c r="J93" s="161"/>
      <c r="K93" s="162"/>
      <c r="L93" s="163"/>
      <c r="M93" s="163"/>
      <c r="N93" s="164"/>
    </row>
    <row r="94" spans="1:14">
      <c r="A94" s="128"/>
      <c r="B94" s="129"/>
      <c r="C94" s="130" t="s">
        <v>59</v>
      </c>
      <c r="D94" s="130"/>
      <c r="E94" s="130"/>
      <c r="F94" s="130"/>
      <c r="G94" s="130"/>
      <c r="H94" s="130"/>
      <c r="I94" s="129" t="s">
        <v>25</v>
      </c>
      <c r="J94" s="165"/>
      <c r="K94" s="166"/>
      <c r="L94" s="167"/>
      <c r="M94" s="167"/>
      <c r="N94" s="168"/>
    </row>
    <row r="95" spans="1:14">
      <c r="A95" s="128"/>
      <c r="B95" s="129"/>
      <c r="C95" s="130" t="s">
        <v>95</v>
      </c>
      <c r="D95" s="130"/>
      <c r="E95" s="130"/>
      <c r="F95" s="130"/>
      <c r="G95" s="130"/>
      <c r="H95" s="130"/>
      <c r="I95" s="129" t="s">
        <v>25</v>
      </c>
      <c r="J95" s="165"/>
      <c r="K95" s="166"/>
      <c r="L95" s="167"/>
      <c r="M95" s="167"/>
      <c r="N95" s="168"/>
    </row>
    <row r="96" spans="1:14">
      <c r="A96" s="128"/>
      <c r="B96" s="129"/>
      <c r="C96" s="130" t="s">
        <v>78</v>
      </c>
      <c r="D96" s="130"/>
      <c r="E96" s="130"/>
      <c r="F96" s="130"/>
      <c r="G96" s="130"/>
      <c r="H96" s="130"/>
      <c r="I96" s="129" t="s">
        <v>25</v>
      </c>
      <c r="J96" s="165"/>
      <c r="K96" s="166"/>
      <c r="L96" s="167"/>
      <c r="M96" s="167"/>
      <c r="N96" s="168"/>
    </row>
    <row r="97" spans="1:14">
      <c r="A97" s="128"/>
      <c r="B97" s="129"/>
      <c r="C97" s="130" t="s">
        <v>84</v>
      </c>
      <c r="D97" s="130"/>
      <c r="E97" s="130"/>
      <c r="F97" s="130"/>
      <c r="G97" s="130"/>
      <c r="H97" s="130"/>
      <c r="I97" s="129" t="s">
        <v>62</v>
      </c>
      <c r="J97" s="165"/>
      <c r="K97" s="166"/>
      <c r="L97" s="167"/>
      <c r="M97" s="167"/>
      <c r="N97" s="168"/>
    </row>
    <row r="98" spans="1:14">
      <c r="A98" s="128"/>
      <c r="B98" s="129"/>
      <c r="C98" s="130" t="s">
        <v>85</v>
      </c>
      <c r="D98" s="130"/>
      <c r="E98" s="130"/>
      <c r="F98" s="130"/>
      <c r="G98" s="130"/>
      <c r="H98" s="130"/>
      <c r="I98" s="129" t="s">
        <v>62</v>
      </c>
      <c r="J98" s="165"/>
      <c r="K98" s="166"/>
      <c r="L98" s="167"/>
      <c r="M98" s="167"/>
      <c r="N98" s="168"/>
    </row>
    <row r="99" spans="1:14">
      <c r="A99" s="128"/>
      <c r="B99" s="129"/>
      <c r="C99" s="130" t="s">
        <v>86</v>
      </c>
      <c r="D99" s="130"/>
      <c r="E99" s="130"/>
      <c r="F99" s="130"/>
      <c r="G99" s="130"/>
      <c r="H99" s="130"/>
      <c r="I99" s="129" t="s">
        <v>62</v>
      </c>
      <c r="J99" s="165"/>
      <c r="K99" s="166"/>
      <c r="L99" s="167"/>
      <c r="M99" s="167"/>
      <c r="N99" s="168"/>
    </row>
    <row r="100" spans="1:14">
      <c r="A100" s="128"/>
      <c r="B100" s="129"/>
      <c r="C100" s="130" t="s">
        <v>87</v>
      </c>
      <c r="D100" s="130"/>
      <c r="E100" s="130"/>
      <c r="F100" s="130"/>
      <c r="G100" s="130"/>
      <c r="H100" s="130"/>
      <c r="I100" s="129" t="s">
        <v>62</v>
      </c>
      <c r="J100" s="165"/>
      <c r="K100" s="166"/>
      <c r="L100" s="167"/>
      <c r="M100" s="167"/>
      <c r="N100" s="168"/>
    </row>
    <row r="101" spans="1:14">
      <c r="A101" s="128"/>
      <c r="B101" s="129"/>
      <c r="C101" s="130" t="s">
        <v>88</v>
      </c>
      <c r="D101" s="130"/>
      <c r="E101" s="130"/>
      <c r="F101" s="130"/>
      <c r="G101" s="130"/>
      <c r="H101" s="130"/>
      <c r="I101" s="129" t="s">
        <v>62</v>
      </c>
      <c r="J101" s="165"/>
      <c r="K101" s="166"/>
      <c r="L101" s="167"/>
      <c r="M101" s="167"/>
      <c r="N101" s="168"/>
    </row>
    <row r="102" spans="1:14">
      <c r="A102" s="131"/>
      <c r="B102" s="132"/>
      <c r="C102" s="133" t="s">
        <v>89</v>
      </c>
      <c r="D102" s="133"/>
      <c r="E102" s="133"/>
      <c r="F102" s="133"/>
      <c r="G102" s="133"/>
      <c r="H102" s="133"/>
      <c r="I102" s="132" t="s">
        <v>62</v>
      </c>
      <c r="J102" s="169"/>
      <c r="K102" s="170"/>
      <c r="L102" s="171"/>
      <c r="M102" s="171"/>
      <c r="N102" s="172"/>
    </row>
    <row r="103" ht="30" customHeight="1" spans="1:14">
      <c r="A103" s="144"/>
      <c r="B103" s="136"/>
      <c r="C103" s="143" t="s">
        <v>99</v>
      </c>
      <c r="D103" s="143"/>
      <c r="E103" s="143"/>
      <c r="F103" s="143"/>
      <c r="G103" s="143"/>
      <c r="H103" s="143"/>
      <c r="I103" s="60" t="s">
        <v>57</v>
      </c>
      <c r="J103" s="60"/>
      <c r="K103" s="178"/>
      <c r="L103" s="179"/>
      <c r="M103" s="178"/>
      <c r="N103" s="180"/>
    </row>
    <row r="104" ht="50" customHeight="1" spans="1:14">
      <c r="A104" s="123"/>
      <c r="B104" s="124" t="s">
        <v>100</v>
      </c>
      <c r="C104" s="124"/>
      <c r="D104" s="124"/>
      <c r="E104" s="124"/>
      <c r="F104" s="124"/>
      <c r="G104" s="124"/>
      <c r="H104" s="124"/>
      <c r="I104" s="156"/>
      <c r="J104" s="191"/>
      <c r="K104" s="192"/>
      <c r="L104" s="193"/>
      <c r="M104" s="193"/>
      <c r="N104" s="160"/>
    </row>
    <row r="105" spans="1:14">
      <c r="A105" s="125"/>
      <c r="B105" s="199"/>
      <c r="C105" s="127" t="s">
        <v>94</v>
      </c>
      <c r="D105" s="127"/>
      <c r="E105" s="127"/>
      <c r="F105" s="127"/>
      <c r="G105" s="127"/>
      <c r="H105" s="127"/>
      <c r="I105" s="126" t="s">
        <v>25</v>
      </c>
      <c r="J105" s="161"/>
      <c r="K105" s="162"/>
      <c r="L105" s="163"/>
      <c r="M105" s="163"/>
      <c r="N105" s="164"/>
    </row>
    <row r="106" spans="1:14">
      <c r="A106" s="131"/>
      <c r="B106" s="200"/>
      <c r="C106" s="133" t="s">
        <v>101</v>
      </c>
      <c r="D106" s="133"/>
      <c r="E106" s="133"/>
      <c r="F106" s="133"/>
      <c r="G106" s="133"/>
      <c r="H106" s="133"/>
      <c r="I106" s="132" t="s">
        <v>25</v>
      </c>
      <c r="J106" s="169"/>
      <c r="K106" s="170"/>
      <c r="L106" s="171"/>
      <c r="M106" s="171"/>
      <c r="N106" s="172"/>
    </row>
    <row r="107" ht="15.75" spans="1:14">
      <c r="A107" s="201"/>
      <c r="B107" s="202" t="s">
        <v>102</v>
      </c>
      <c r="C107" s="202"/>
      <c r="D107" s="202"/>
      <c r="E107" s="202"/>
      <c r="F107" s="202"/>
      <c r="G107" s="202"/>
      <c r="H107" s="202"/>
      <c r="I107" s="208" t="s">
        <v>57</v>
      </c>
      <c r="J107" s="209"/>
      <c r="K107" s="210"/>
      <c r="L107" s="211"/>
      <c r="M107" s="211"/>
      <c r="N107" s="212"/>
    </row>
    <row r="108" spans="1:14">
      <c r="A108" s="140"/>
      <c r="B108" s="203"/>
      <c r="C108" s="142" t="s">
        <v>94</v>
      </c>
      <c r="D108" s="142"/>
      <c r="E108" s="142"/>
      <c r="F108" s="142"/>
      <c r="G108" s="142"/>
      <c r="H108" s="142"/>
      <c r="I108" s="186" t="s">
        <v>25</v>
      </c>
      <c r="J108" s="187"/>
      <c r="K108" s="188"/>
      <c r="L108" s="189"/>
      <c r="M108" s="189"/>
      <c r="N108" s="190"/>
    </row>
  </sheetData>
  <mergeCells count="108">
    <mergeCell ref="C1:H1"/>
    <mergeCell ref="C2:H2"/>
    <mergeCell ref="B3:H3"/>
    <mergeCell ref="C4:H4"/>
    <mergeCell ref="C5:H5"/>
    <mergeCell ref="C6:H6"/>
    <mergeCell ref="C7:H7"/>
    <mergeCell ref="C8:H8"/>
    <mergeCell ref="C9:H9"/>
    <mergeCell ref="B10:H10"/>
    <mergeCell ref="C11:H11"/>
    <mergeCell ref="C12:H12"/>
    <mergeCell ref="C13:H13"/>
    <mergeCell ref="C14:H14"/>
    <mergeCell ref="C15:H15"/>
    <mergeCell ref="C16:H16"/>
    <mergeCell ref="C17:H17"/>
    <mergeCell ref="B18:H18"/>
    <mergeCell ref="C19:H19"/>
    <mergeCell ref="C20:H20"/>
    <mergeCell ref="B21:H21"/>
    <mergeCell ref="C22:H22"/>
    <mergeCell ref="C23:H23"/>
    <mergeCell ref="B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H35"/>
    <mergeCell ref="C36:H36"/>
    <mergeCell ref="C37:H37"/>
    <mergeCell ref="B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B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B59:H59"/>
    <mergeCell ref="C60:H60"/>
    <mergeCell ref="C61:H61"/>
    <mergeCell ref="C62:H62"/>
    <mergeCell ref="C63:H63"/>
    <mergeCell ref="C64:H64"/>
    <mergeCell ref="C65:H65"/>
    <mergeCell ref="C66:H66"/>
    <mergeCell ref="B67:H67"/>
    <mergeCell ref="C68:H68"/>
    <mergeCell ref="C69:H69"/>
    <mergeCell ref="C70:H70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C81:H81"/>
    <mergeCell ref="B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B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B104:H104"/>
    <mergeCell ref="C105:H105"/>
    <mergeCell ref="C106:H106"/>
    <mergeCell ref="B107:H107"/>
    <mergeCell ref="C108:H108"/>
  </mergeCells>
  <pageMargins left="0.75" right="0.75" top="1" bottom="1" header="0.5" footer="0.5"/>
  <pageSetup paperSize="9" scale="5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5"/>
  <sheetViews>
    <sheetView view="pageBreakPreview" zoomScale="70" zoomScaleNormal="70" workbookViewId="0">
      <pane ySplit="6" topLeftCell="A7" activePane="bottomLeft" state="frozen"/>
      <selection/>
      <selection pane="bottomLeft" activeCell="Y11" sqref="Y11"/>
    </sheetView>
  </sheetViews>
  <sheetFormatPr defaultColWidth="9.14285714285714" defaultRowHeight="20" customHeight="1"/>
  <cols>
    <col min="1" max="1" width="15.7142857142857" style="2" customWidth="1"/>
    <col min="2" max="2" width="40.7142857142857" style="2" customWidth="1"/>
    <col min="3" max="3" width="15.7142857142857" style="3" customWidth="1"/>
    <col min="4" max="20" width="15.7142857142857" style="2" customWidth="1"/>
    <col min="21" max="21" width="13" style="2" customWidth="1"/>
    <col min="22" max="22" width="13" style="2" hidden="1" customWidth="1"/>
    <col min="23" max="23" width="9.14285714285714" style="2" hidden="1" customWidth="1"/>
    <col min="24" max="16374" width="9.14285714285714" style="2"/>
  </cols>
  <sheetData>
    <row r="1" ht="40" customHeight="1" spans="1:22">
      <c r="A1" s="4" t="s">
        <v>103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00"/>
      <c r="V1" s="2" t="s">
        <v>104</v>
      </c>
    </row>
    <row r="2" ht="30" customHeight="1" spans="1:23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1"/>
      <c r="T2" s="102"/>
      <c r="V2" s="2" t="s">
        <v>105</v>
      </c>
      <c r="W2" s="2">
        <v>0.4</v>
      </c>
    </row>
    <row r="3" ht="30" customHeight="1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3"/>
      <c r="T3" s="104"/>
      <c r="V3" s="2" t="s">
        <v>106</v>
      </c>
      <c r="W3" s="2">
        <v>0.6</v>
      </c>
    </row>
    <row r="4" ht="30" customHeight="1" spans="1:20">
      <c r="A4" s="9"/>
      <c r="B4" s="10" t="s">
        <v>107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5"/>
      <c r="S4" s="101"/>
      <c r="T4" s="102"/>
    </row>
    <row r="5" ht="30" customHeight="1" spans="1:20">
      <c r="A5" s="11" t="s">
        <v>108</v>
      </c>
      <c r="B5" s="12" t="s">
        <v>109</v>
      </c>
      <c r="C5" s="13" t="s">
        <v>110</v>
      </c>
      <c r="D5" s="14" t="s">
        <v>111</v>
      </c>
      <c r="E5" s="15"/>
      <c r="F5" s="15"/>
      <c r="G5" s="15"/>
      <c r="H5" s="15"/>
      <c r="I5" s="15"/>
      <c r="J5" s="15"/>
      <c r="K5" s="15"/>
      <c r="L5" s="15"/>
      <c r="M5" s="77" t="s">
        <v>112</v>
      </c>
      <c r="N5" s="78"/>
      <c r="O5" s="78"/>
      <c r="P5" s="78"/>
      <c r="Q5" s="78"/>
      <c r="R5" s="78"/>
      <c r="S5" s="78"/>
      <c r="T5" s="106"/>
    </row>
    <row r="6" ht="30" customHeight="1" spans="1:20">
      <c r="A6" s="16"/>
      <c r="B6" s="17"/>
      <c r="C6" s="13" t="s">
        <v>113</v>
      </c>
      <c r="D6" s="18">
        <v>0</v>
      </c>
      <c r="E6" s="19">
        <v>15</v>
      </c>
      <c r="F6" s="19">
        <v>30</v>
      </c>
      <c r="G6" s="20">
        <v>45</v>
      </c>
      <c r="H6" s="19">
        <v>60</v>
      </c>
      <c r="I6" s="19">
        <v>75</v>
      </c>
      <c r="J6" s="19">
        <v>90</v>
      </c>
      <c r="K6" s="19">
        <v>105</v>
      </c>
      <c r="L6" s="79">
        <v>120</v>
      </c>
      <c r="M6" s="18">
        <v>135</v>
      </c>
      <c r="N6" s="20">
        <v>150</v>
      </c>
      <c r="O6" s="19">
        <v>165</v>
      </c>
      <c r="P6" s="20">
        <v>180</v>
      </c>
      <c r="Q6" s="19">
        <v>195</v>
      </c>
      <c r="R6" s="20">
        <v>210</v>
      </c>
      <c r="S6" s="19">
        <v>225</v>
      </c>
      <c r="T6" s="107">
        <v>240</v>
      </c>
    </row>
    <row r="7" ht="30" customHeight="1" spans="1:21">
      <c r="A7" s="21" t="str">
        <f>SERVICOS!A5</f>
        <v>A</v>
      </c>
      <c r="B7" s="22" t="str">
        <f>SERVICOS!C5</f>
        <v>Atualização do Levantamento Arquitetônico</v>
      </c>
      <c r="C7" s="23"/>
      <c r="D7" s="24"/>
      <c r="E7" s="25"/>
      <c r="F7" s="25"/>
      <c r="G7" s="26">
        <v>0.8</v>
      </c>
      <c r="H7" s="25"/>
      <c r="I7" s="25"/>
      <c r="J7" s="26">
        <v>0.2</v>
      </c>
      <c r="K7" s="80"/>
      <c r="L7" s="81"/>
      <c r="M7" s="82"/>
      <c r="N7" s="80"/>
      <c r="O7" s="80"/>
      <c r="P7" s="80"/>
      <c r="Q7" s="80"/>
      <c r="R7" s="80"/>
      <c r="S7" s="80"/>
      <c r="T7" s="81"/>
      <c r="U7" s="108"/>
    </row>
    <row r="8" s="1" customFormat="1" ht="30" customHeight="1" spans="1:16374">
      <c r="A8" s="27"/>
      <c r="B8" s="28"/>
      <c r="C8" s="29"/>
      <c r="D8" s="30"/>
      <c r="E8" s="31"/>
      <c r="F8" s="31"/>
      <c r="G8" s="32">
        <f>G7*$C$7</f>
        <v>0</v>
      </c>
      <c r="H8" s="31"/>
      <c r="I8" s="31"/>
      <c r="J8" s="32">
        <f>J7*$C$7</f>
        <v>0</v>
      </c>
      <c r="K8" s="32"/>
      <c r="L8" s="83">
        <f>L7*$W$2*$C$7</f>
        <v>0</v>
      </c>
      <c r="M8" s="84"/>
      <c r="N8" s="32">
        <f>N7*$W$3*$C$7</f>
        <v>0</v>
      </c>
      <c r="O8" s="32"/>
      <c r="P8" s="32">
        <f>P7*$W$3*$C$7</f>
        <v>0</v>
      </c>
      <c r="Q8" s="32"/>
      <c r="R8" s="32">
        <f>R7*$W$3*$C$7</f>
        <v>0</v>
      </c>
      <c r="S8" s="32"/>
      <c r="T8" s="8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</row>
    <row r="9" ht="30" customHeight="1" spans="1:21">
      <c r="A9" s="33" t="str">
        <f>SERVICOS!A6</f>
        <v>B</v>
      </c>
      <c r="B9" s="34" t="str">
        <f>SERVICOS!C6</f>
        <v>Atualização do Levantamento de Danos Gerais</v>
      </c>
      <c r="C9" s="29"/>
      <c r="D9" s="24"/>
      <c r="E9" s="25"/>
      <c r="F9" s="25"/>
      <c r="G9" s="26">
        <v>0.8</v>
      </c>
      <c r="H9" s="25"/>
      <c r="I9" s="25"/>
      <c r="J9" s="26">
        <v>0.2</v>
      </c>
      <c r="K9" s="80"/>
      <c r="L9" s="81"/>
      <c r="M9" s="82"/>
      <c r="N9" s="85">
        <v>0.4</v>
      </c>
      <c r="O9" s="80"/>
      <c r="P9" s="85">
        <v>0.4</v>
      </c>
      <c r="Q9" s="80"/>
      <c r="R9" s="80"/>
      <c r="S9" s="80"/>
      <c r="T9" s="109">
        <v>0.2</v>
      </c>
      <c r="U9" s="108"/>
    </row>
    <row r="10" s="1" customFormat="1" ht="30" customHeight="1" spans="1:16374">
      <c r="A10" s="27"/>
      <c r="B10" s="28"/>
      <c r="C10" s="29"/>
      <c r="D10" s="30"/>
      <c r="E10" s="31"/>
      <c r="F10" s="31"/>
      <c r="G10" s="32">
        <f>G9*$C$9*$W$2</f>
        <v>0</v>
      </c>
      <c r="H10" s="31"/>
      <c r="I10" s="31"/>
      <c r="J10" s="32">
        <f>J9*$C$9*$W$2</f>
        <v>0</v>
      </c>
      <c r="K10" s="32"/>
      <c r="L10" s="83">
        <f>L9*$C$9*$W$2</f>
        <v>0</v>
      </c>
      <c r="M10" s="84"/>
      <c r="N10" s="32">
        <f>N9*$C$9*$W$3</f>
        <v>0</v>
      </c>
      <c r="O10" s="32"/>
      <c r="P10" s="32">
        <f>P9*$C$9*$W$3</f>
        <v>0</v>
      </c>
      <c r="Q10" s="32"/>
      <c r="R10" s="32">
        <f>R9*$C$9*$W$3</f>
        <v>0</v>
      </c>
      <c r="S10" s="32"/>
      <c r="T10" s="83">
        <f>T9*$C$9*$W$3</f>
        <v>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</row>
    <row r="11" ht="30" customHeight="1" spans="1:21">
      <c r="A11" s="33" t="str">
        <f>SERVICOS!A7</f>
        <v>C</v>
      </c>
      <c r="B11" s="34" t="str">
        <f>SERVICOS!C7</f>
        <v>Projeto Arquitetônico para a Reforma das Coberturas e Forros</v>
      </c>
      <c r="C11" s="29"/>
      <c r="D11" s="24"/>
      <c r="E11" s="25"/>
      <c r="F11" s="25"/>
      <c r="G11" s="26">
        <v>0.3</v>
      </c>
      <c r="H11" s="25"/>
      <c r="I11" s="25"/>
      <c r="J11" s="26">
        <v>0.5</v>
      </c>
      <c r="K11" s="80"/>
      <c r="L11" s="86">
        <v>0.2</v>
      </c>
      <c r="M11" s="82"/>
      <c r="N11" s="85">
        <v>0.25</v>
      </c>
      <c r="O11" s="80"/>
      <c r="P11" s="85">
        <v>0.25</v>
      </c>
      <c r="Q11" s="80"/>
      <c r="R11" s="85">
        <v>0.3</v>
      </c>
      <c r="S11" s="80"/>
      <c r="T11" s="109">
        <v>0.2</v>
      </c>
      <c r="U11" s="108"/>
    </row>
    <row r="12" s="1" customFormat="1" ht="30" customHeight="1" spans="1:16374">
      <c r="A12" s="27"/>
      <c r="B12" s="28"/>
      <c r="C12" s="29"/>
      <c r="D12" s="35"/>
      <c r="E12" s="36"/>
      <c r="F12" s="36"/>
      <c r="G12" s="37">
        <f>G11*$C$11*$W$2</f>
        <v>0</v>
      </c>
      <c r="H12" s="36"/>
      <c r="I12" s="36"/>
      <c r="J12" s="37">
        <f>J11*$C$11*$W$2</f>
        <v>0</v>
      </c>
      <c r="K12" s="87"/>
      <c r="L12" s="88">
        <f>L11*$C$11*$W$2</f>
        <v>0</v>
      </c>
      <c r="M12" s="89"/>
      <c r="N12" s="37">
        <f>N11*$C$11*$W$3</f>
        <v>0</v>
      </c>
      <c r="O12" s="87"/>
      <c r="P12" s="37">
        <f>P11*$C$11*$W$3</f>
        <v>0</v>
      </c>
      <c r="Q12" s="87"/>
      <c r="R12" s="37">
        <f>R11*$C$11*$W$3</f>
        <v>0</v>
      </c>
      <c r="S12" s="87"/>
      <c r="T12" s="88">
        <f>T11*$C$11*$W$3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</row>
    <row r="13" s="1" customFormat="1" ht="30" customHeight="1" spans="1:16374">
      <c r="A13" s="38" t="str">
        <f>SERVICOS!A8</f>
        <v>D</v>
      </c>
      <c r="B13" s="39" t="str">
        <f>SERVICOS!C8</f>
        <v>Projeto Arquitetônico de Restauro (ou substituição) para esquadrias de fachadas</v>
      </c>
      <c r="C13" s="40"/>
      <c r="D13" s="41"/>
      <c r="E13" s="42"/>
      <c r="F13" s="42"/>
      <c r="G13" s="26">
        <v>0.3</v>
      </c>
      <c r="H13" s="25"/>
      <c r="I13" s="25"/>
      <c r="J13" s="26">
        <v>0.5</v>
      </c>
      <c r="K13" s="80"/>
      <c r="L13" s="90">
        <v>0.2</v>
      </c>
      <c r="M13" s="91"/>
      <c r="N13" s="85">
        <v>0.25</v>
      </c>
      <c r="O13" s="80"/>
      <c r="P13" s="85">
        <v>0.25</v>
      </c>
      <c r="Q13" s="80"/>
      <c r="R13" s="85">
        <v>0.3</v>
      </c>
      <c r="S13" s="80"/>
      <c r="T13" s="109">
        <v>0.2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</row>
    <row r="14" s="1" customFormat="1" ht="30" customHeight="1" spans="1:16374">
      <c r="A14" s="43"/>
      <c r="B14" s="44"/>
      <c r="C14" s="45"/>
      <c r="D14" s="46"/>
      <c r="E14" s="47"/>
      <c r="F14" s="47"/>
      <c r="G14" s="32">
        <f>G13*$C$13*$W$2</f>
        <v>0</v>
      </c>
      <c r="H14" s="47"/>
      <c r="I14" s="47"/>
      <c r="J14" s="32">
        <f>J13*$C$13*$W$2</f>
        <v>0</v>
      </c>
      <c r="K14" s="92"/>
      <c r="L14" s="83">
        <f>L13*$C$13*$W$2</f>
        <v>0</v>
      </c>
      <c r="M14" s="93"/>
      <c r="N14" s="32">
        <f>N13*$C$13*$W$3</f>
        <v>0</v>
      </c>
      <c r="O14" s="92"/>
      <c r="P14" s="32">
        <f>P13*$C$13*$W$3</f>
        <v>0</v>
      </c>
      <c r="Q14" s="92"/>
      <c r="R14" s="32">
        <f>R13*$C$13*$W$3</f>
        <v>0</v>
      </c>
      <c r="S14" s="92"/>
      <c r="T14" s="83">
        <f>T13*$C$13*$W$3</f>
        <v>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</row>
    <row r="15" ht="30" customHeight="1" spans="1:21">
      <c r="A15" s="33" t="str">
        <f>SERVICOS!A9</f>
        <v>E</v>
      </c>
      <c r="B15" s="34" t="str">
        <f>SERVICOS!C9</f>
        <v>Projeto de Drenagem Pluvial e Complementos Hidraulicos para SPCIP</v>
      </c>
      <c r="C15" s="29"/>
      <c r="D15" s="48"/>
      <c r="E15" s="49"/>
      <c r="F15" s="49"/>
      <c r="G15" s="50">
        <v>0.2</v>
      </c>
      <c r="H15" s="49"/>
      <c r="I15" s="49"/>
      <c r="J15" s="50">
        <v>0.6</v>
      </c>
      <c r="K15" s="94"/>
      <c r="L15" s="86">
        <v>0.2</v>
      </c>
      <c r="M15" s="95"/>
      <c r="N15" s="96">
        <v>0.4</v>
      </c>
      <c r="O15" s="94"/>
      <c r="P15" s="96">
        <v>0.4</v>
      </c>
      <c r="Q15" s="94"/>
      <c r="R15" s="94"/>
      <c r="S15" s="94"/>
      <c r="T15" s="110">
        <v>0.2</v>
      </c>
      <c r="U15" s="108"/>
    </row>
    <row r="16" s="1" customFormat="1" ht="30" customHeight="1" spans="1:16374">
      <c r="A16" s="27"/>
      <c r="B16" s="28"/>
      <c r="C16" s="29"/>
      <c r="D16" s="51"/>
      <c r="E16" s="52"/>
      <c r="F16" s="52"/>
      <c r="G16" s="32">
        <f>G15*$C$15*$W$2</f>
        <v>0</v>
      </c>
      <c r="H16" s="52"/>
      <c r="I16" s="52"/>
      <c r="J16" s="32">
        <f>J15*$C$15*$W$2</f>
        <v>0</v>
      </c>
      <c r="K16" s="37"/>
      <c r="L16" s="83">
        <f>L15*$C$15*$W$2</f>
        <v>0</v>
      </c>
      <c r="M16" s="97"/>
      <c r="N16" s="32">
        <f>N15*$C$15*$W$3</f>
        <v>0</v>
      </c>
      <c r="O16" s="37"/>
      <c r="P16" s="32">
        <f>P15*$C$15*$W$3</f>
        <v>0</v>
      </c>
      <c r="Q16" s="37"/>
      <c r="R16" s="32">
        <f>R15*$C$15*$W$3</f>
        <v>0</v>
      </c>
      <c r="S16" s="37"/>
      <c r="T16" s="83">
        <f>T15*$C$15*$W$3</f>
        <v>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</row>
    <row r="17" ht="30" customHeight="1" spans="1:21">
      <c r="A17" s="33" t="str">
        <f>SERVICOS!A10</f>
        <v>F</v>
      </c>
      <c r="B17" s="34" t="str">
        <f>SERVICOS!C10</f>
        <v>Projeto Elétrico e Luminotécnico</v>
      </c>
      <c r="C17" s="29"/>
      <c r="D17" s="24"/>
      <c r="E17" s="25"/>
      <c r="F17" s="25"/>
      <c r="G17" s="26">
        <v>0.3</v>
      </c>
      <c r="H17" s="25"/>
      <c r="I17" s="25"/>
      <c r="J17" s="26">
        <v>0.5</v>
      </c>
      <c r="K17" s="80"/>
      <c r="L17" s="90">
        <v>0.2</v>
      </c>
      <c r="M17" s="82"/>
      <c r="N17" s="85">
        <v>0.25</v>
      </c>
      <c r="O17" s="80"/>
      <c r="P17" s="85">
        <v>0.25</v>
      </c>
      <c r="Q17" s="80"/>
      <c r="R17" s="85">
        <v>0.3</v>
      </c>
      <c r="S17" s="80"/>
      <c r="T17" s="109">
        <v>0.2</v>
      </c>
      <c r="U17" s="108"/>
    </row>
    <row r="18" s="1" customFormat="1" ht="30" customHeight="1" spans="1:16374">
      <c r="A18" s="27"/>
      <c r="B18" s="28"/>
      <c r="C18" s="29"/>
      <c r="D18" s="30"/>
      <c r="E18" s="31"/>
      <c r="F18" s="31"/>
      <c r="G18" s="32">
        <f>G17*$C$17*$W$2</f>
        <v>0</v>
      </c>
      <c r="H18" s="31"/>
      <c r="I18" s="31"/>
      <c r="J18" s="32">
        <f>J17*$C$17*$W$2</f>
        <v>0</v>
      </c>
      <c r="K18" s="32"/>
      <c r="L18" s="83">
        <f>L17*$C$17*$W$2</f>
        <v>0</v>
      </c>
      <c r="M18" s="84"/>
      <c r="N18" s="32">
        <f>N17*$C$17*$W$3</f>
        <v>0</v>
      </c>
      <c r="O18" s="32"/>
      <c r="P18" s="32">
        <f>P17*$C$17*$W$3</f>
        <v>0</v>
      </c>
      <c r="Q18" s="32"/>
      <c r="R18" s="32">
        <f>R17*$C$17*$W$3</f>
        <v>0</v>
      </c>
      <c r="S18" s="32"/>
      <c r="T18" s="83">
        <f>T17*$C$17*$W$3</f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</row>
    <row r="19" ht="30" customHeight="1" spans="1:21">
      <c r="A19" s="33" t="str">
        <f>SERVICOS!A11</f>
        <v>G</v>
      </c>
      <c r="B19" s="34" t="str">
        <f>SERVICOS!C11</f>
        <v>Projeto Cabeamento Estruturado</v>
      </c>
      <c r="C19" s="29"/>
      <c r="D19" s="24"/>
      <c r="E19" s="25"/>
      <c r="F19" s="25"/>
      <c r="G19" s="26">
        <v>0.2</v>
      </c>
      <c r="H19" s="25"/>
      <c r="I19" s="25"/>
      <c r="J19" s="26">
        <v>0.6</v>
      </c>
      <c r="K19" s="80"/>
      <c r="L19" s="90">
        <v>0.2</v>
      </c>
      <c r="M19" s="82"/>
      <c r="N19" s="85">
        <v>0.25</v>
      </c>
      <c r="O19" s="80"/>
      <c r="P19" s="85">
        <v>0.25</v>
      </c>
      <c r="Q19" s="80"/>
      <c r="R19" s="85">
        <v>0.3</v>
      </c>
      <c r="S19" s="80"/>
      <c r="T19" s="109">
        <v>0.2</v>
      </c>
      <c r="U19" s="108"/>
    </row>
    <row r="20" s="1" customFormat="1" ht="30" customHeight="1" spans="1:16374">
      <c r="A20" s="27"/>
      <c r="B20" s="28"/>
      <c r="C20" s="29"/>
      <c r="D20" s="30"/>
      <c r="E20" s="31"/>
      <c r="F20" s="31"/>
      <c r="G20" s="32">
        <f>G19*$C$19*$W$2</f>
        <v>0</v>
      </c>
      <c r="H20" s="31"/>
      <c r="I20" s="31"/>
      <c r="J20" s="32">
        <f>J19*$C$19*$W$2</f>
        <v>0</v>
      </c>
      <c r="K20" s="32"/>
      <c r="L20" s="83">
        <f>L19*$C$19*$W$2</f>
        <v>0</v>
      </c>
      <c r="M20" s="84"/>
      <c r="N20" s="32">
        <f>N19*$C$19*$W$3</f>
        <v>0</v>
      </c>
      <c r="O20" s="32"/>
      <c r="P20" s="32">
        <f>P19*$C$19*$W$3</f>
        <v>0</v>
      </c>
      <c r="Q20" s="32"/>
      <c r="R20" s="32">
        <f>R19*$C$19*$W$3</f>
        <v>0</v>
      </c>
      <c r="S20" s="32"/>
      <c r="T20" s="83">
        <f>T19*$C$19*$W$3</f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</row>
    <row r="21" s="1" customFormat="1" ht="30" customHeight="1" spans="1:16374">
      <c r="A21" s="33" t="str">
        <f>SERVICOS!A12</f>
        <v>H</v>
      </c>
      <c r="B21" s="34" t="str">
        <f>SERVICOS!C12</f>
        <v>Projeto SPDA</v>
      </c>
      <c r="C21" s="29"/>
      <c r="D21" s="24"/>
      <c r="E21" s="25"/>
      <c r="F21" s="25"/>
      <c r="G21" s="26">
        <v>0.3</v>
      </c>
      <c r="H21" s="25"/>
      <c r="I21" s="25"/>
      <c r="J21" s="26">
        <v>0.5</v>
      </c>
      <c r="K21" s="80"/>
      <c r="L21" s="90">
        <v>0.2</v>
      </c>
      <c r="M21" s="82"/>
      <c r="N21" s="85">
        <v>0.25</v>
      </c>
      <c r="O21" s="80"/>
      <c r="P21" s="85">
        <v>0.25</v>
      </c>
      <c r="Q21" s="80"/>
      <c r="R21" s="85">
        <v>0.3</v>
      </c>
      <c r="S21" s="80"/>
      <c r="T21" s="109">
        <v>0.2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</row>
    <row r="22" s="1" customFormat="1" ht="30" customHeight="1" spans="1:16374">
      <c r="A22" s="27"/>
      <c r="B22" s="28"/>
      <c r="C22" s="29"/>
      <c r="D22" s="30"/>
      <c r="E22" s="31"/>
      <c r="F22" s="31"/>
      <c r="G22" s="32">
        <f>G21*$C$21*$W$2</f>
        <v>0</v>
      </c>
      <c r="H22" s="31"/>
      <c r="I22" s="31"/>
      <c r="J22" s="32">
        <f>J21*$C$21*$W$2</f>
        <v>0</v>
      </c>
      <c r="K22" s="32"/>
      <c r="L22" s="83">
        <f>L21*$C$21*$W$2</f>
        <v>0</v>
      </c>
      <c r="M22" s="84"/>
      <c r="N22" s="32">
        <f>N21*$C$21*$W$3</f>
        <v>0</v>
      </c>
      <c r="O22" s="32"/>
      <c r="P22" s="32">
        <f>P21*$C$21*$W$3</f>
        <v>0</v>
      </c>
      <c r="Q22" s="32"/>
      <c r="R22" s="32">
        <f>R21*$C$21*$W$3</f>
        <v>0</v>
      </c>
      <c r="S22" s="32"/>
      <c r="T22" s="32">
        <f>T21*$C$21*$W$3</f>
        <v>0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</row>
    <row r="23" ht="30" customHeight="1" spans="1:21">
      <c r="A23" s="33" t="str">
        <f>SERVICOS!A13</f>
        <v>I</v>
      </c>
      <c r="B23" s="34" t="str">
        <f>SERVICOS!C13</f>
        <v>Planilha Orçamentária e seus complementares</v>
      </c>
      <c r="C23" s="29"/>
      <c r="D23" s="53"/>
      <c r="E23" s="25"/>
      <c r="F23" s="25"/>
      <c r="G23" s="26">
        <v>0.1</v>
      </c>
      <c r="H23" s="25"/>
      <c r="I23" s="25"/>
      <c r="J23" s="26">
        <v>0.4</v>
      </c>
      <c r="K23" s="80"/>
      <c r="L23" s="90">
        <v>0.5</v>
      </c>
      <c r="M23" s="82"/>
      <c r="N23" s="85">
        <v>0.25</v>
      </c>
      <c r="O23" s="80"/>
      <c r="P23" s="85">
        <v>0.25</v>
      </c>
      <c r="Q23" s="80"/>
      <c r="R23" s="85">
        <v>0.3</v>
      </c>
      <c r="S23" s="80"/>
      <c r="T23" s="109">
        <v>0.2</v>
      </c>
      <c r="U23" s="108"/>
    </row>
    <row r="24" s="1" customFormat="1" ht="30" customHeight="1" spans="1:16374">
      <c r="A24" s="54"/>
      <c r="B24" s="55"/>
      <c r="C24" s="56"/>
      <c r="D24" s="57"/>
      <c r="E24" s="58"/>
      <c r="F24" s="58"/>
      <c r="G24" s="32">
        <f>G23*$C$23*$W$2</f>
        <v>0</v>
      </c>
      <c r="H24" s="58"/>
      <c r="I24" s="58"/>
      <c r="J24" s="32">
        <f>J23*$C$23*$W$2</f>
        <v>0</v>
      </c>
      <c r="K24" s="58"/>
      <c r="L24" s="83">
        <f>L23*$C$23*$W$2</f>
        <v>0</v>
      </c>
      <c r="M24" s="98"/>
      <c r="N24" s="37">
        <f>N23*$C$23*$W$3</f>
        <v>0</v>
      </c>
      <c r="O24" s="99"/>
      <c r="P24" s="37">
        <f>P23*$C$23*$W$3</f>
        <v>0</v>
      </c>
      <c r="Q24" s="99"/>
      <c r="R24" s="37">
        <f>R23*$C$23*$W$3</f>
        <v>0</v>
      </c>
      <c r="S24" s="99"/>
      <c r="T24" s="88">
        <f>T23*$C$23*$W$3</f>
        <v>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</row>
    <row r="25" ht="30" customHeight="1" spans="1:22">
      <c r="A25" s="59" t="s">
        <v>114</v>
      </c>
      <c r="B25" s="60"/>
      <c r="C25" s="61" t="e">
        <f>C26/SERVICOS!G14</f>
        <v>#DIV/0!</v>
      </c>
      <c r="D25" s="62"/>
      <c r="E25" s="63"/>
      <c r="F25" s="63"/>
      <c r="G25" s="64" t="e">
        <f>G26/(SUM($C$7:$C$24))</f>
        <v>#DIV/0!</v>
      </c>
      <c r="H25" s="63"/>
      <c r="I25" s="63"/>
      <c r="J25" s="64" t="e">
        <f>J26/(SUM($C$7:$C$24))</f>
        <v>#DIV/0!</v>
      </c>
      <c r="K25" s="63"/>
      <c r="L25" s="64" t="e">
        <f>L26/(SUM($C$7:$C$24))</f>
        <v>#DIV/0!</v>
      </c>
      <c r="M25" s="63"/>
      <c r="N25" s="64" t="e">
        <f>N26/(SUM($C$7:$C$24))</f>
        <v>#DIV/0!</v>
      </c>
      <c r="O25" s="63"/>
      <c r="P25" s="64" t="e">
        <f>P26/(SUM($C$7:$C$24))</f>
        <v>#DIV/0!</v>
      </c>
      <c r="Q25" s="63"/>
      <c r="R25" s="64" t="e">
        <f>R26/(SUM($C$7:$C$24))</f>
        <v>#DIV/0!</v>
      </c>
      <c r="S25" s="63"/>
      <c r="T25" s="111" t="e">
        <f>T26/(SUM($C$7:$C$24))</f>
        <v>#DIV/0!</v>
      </c>
      <c r="U25" s="112"/>
      <c r="V25" s="112"/>
    </row>
    <row r="26" ht="30" customHeight="1" spans="1:22">
      <c r="A26" s="65" t="s">
        <v>115</v>
      </c>
      <c r="B26" s="66"/>
      <c r="C26" s="67">
        <f>SUM(C7:C24)</f>
        <v>0</v>
      </c>
      <c r="D26" s="68"/>
      <c r="E26" s="69"/>
      <c r="F26" s="69"/>
      <c r="G26" s="70">
        <f t="shared" ref="G26:L26" si="0">SUM(G8,G10,G12,G14,G16,G18,G20,G22,G24)</f>
        <v>0</v>
      </c>
      <c r="H26" s="69"/>
      <c r="I26" s="69"/>
      <c r="J26" s="70">
        <f t="shared" si="0"/>
        <v>0</v>
      </c>
      <c r="K26" s="69"/>
      <c r="L26" s="70">
        <f t="shared" si="0"/>
        <v>0</v>
      </c>
      <c r="M26" s="69"/>
      <c r="N26" s="70">
        <f t="shared" ref="N26:R26" si="1">SUM(N8,N10,N12,N14,N16,N18,N20,N22,N24)</f>
        <v>0</v>
      </c>
      <c r="O26" s="69"/>
      <c r="P26" s="70">
        <f t="shared" si="1"/>
        <v>0</v>
      </c>
      <c r="Q26" s="69"/>
      <c r="R26" s="70">
        <f t="shared" si="1"/>
        <v>0</v>
      </c>
      <c r="S26" s="69"/>
      <c r="T26" s="70">
        <f>SUM(T8,T10,T12,T14,T16,T18,T20,T22,T24)</f>
        <v>0</v>
      </c>
      <c r="U26" s="74"/>
      <c r="V26" s="74"/>
    </row>
    <row r="27" ht="10" customHeight="1" spans="1:22">
      <c r="A27" s="71"/>
      <c r="B27" s="7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113"/>
      <c r="U27" s="74"/>
      <c r="V27" s="74"/>
    </row>
    <row r="28" ht="30" customHeight="1" spans="1:20">
      <c r="A28" s="59" t="s">
        <v>116</v>
      </c>
      <c r="B28" s="60"/>
      <c r="C28" s="75"/>
      <c r="D28" s="62"/>
      <c r="E28" s="63"/>
      <c r="F28" s="63"/>
      <c r="G28" s="64" t="e">
        <f>G25</f>
        <v>#DIV/0!</v>
      </c>
      <c r="H28" s="63"/>
      <c r="I28" s="63"/>
      <c r="J28" s="64" t="e">
        <f>J25+G25</f>
        <v>#DIV/0!</v>
      </c>
      <c r="K28" s="63"/>
      <c r="L28" s="64" t="e">
        <f t="shared" ref="L28:P28" si="2">L25+J28</f>
        <v>#DIV/0!</v>
      </c>
      <c r="M28" s="63"/>
      <c r="N28" s="64" t="e">
        <f t="shared" si="2"/>
        <v>#DIV/0!</v>
      </c>
      <c r="O28" s="63"/>
      <c r="P28" s="64" t="e">
        <f t="shared" si="2"/>
        <v>#DIV/0!</v>
      </c>
      <c r="Q28" s="63"/>
      <c r="R28" s="64" t="e">
        <f>R25+P28</f>
        <v>#DIV/0!</v>
      </c>
      <c r="S28" s="63"/>
      <c r="T28" s="111" t="e">
        <f>T25+R28</f>
        <v>#DIV/0!</v>
      </c>
    </row>
    <row r="29" ht="30" customHeight="1" spans="1:20">
      <c r="A29" s="65" t="s">
        <v>117</v>
      </c>
      <c r="B29" s="66"/>
      <c r="C29" s="76"/>
      <c r="D29" s="68"/>
      <c r="E29" s="69"/>
      <c r="F29" s="69"/>
      <c r="G29" s="70">
        <f>G26</f>
        <v>0</v>
      </c>
      <c r="H29" s="69"/>
      <c r="I29" s="69"/>
      <c r="J29" s="70">
        <f>J26+G29</f>
        <v>0</v>
      </c>
      <c r="K29" s="69"/>
      <c r="L29" s="70">
        <f t="shared" ref="L29:P29" si="3">L26+J29</f>
        <v>0</v>
      </c>
      <c r="M29" s="69"/>
      <c r="N29" s="70">
        <f t="shared" si="3"/>
        <v>0</v>
      </c>
      <c r="O29" s="69"/>
      <c r="P29" s="70">
        <f t="shared" si="3"/>
        <v>0</v>
      </c>
      <c r="Q29" s="69"/>
      <c r="R29" s="70">
        <f>R26+P29</f>
        <v>0</v>
      </c>
      <c r="S29" s="69"/>
      <c r="T29" s="114">
        <f>T26+R29</f>
        <v>0</v>
      </c>
    </row>
    <row r="30" customHeight="1" spans="1:20">
      <c r="A30" s="71"/>
      <c r="B30" s="72"/>
      <c r="C30" s="73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115"/>
    </row>
    <row r="35" customHeight="1" spans="5:6">
      <c r="E35" s="3">
        <f>0.4*C21</f>
        <v>0</v>
      </c>
      <c r="F35" s="3">
        <f>0.6*C21</f>
        <v>0</v>
      </c>
    </row>
  </sheetData>
  <mergeCells count="39">
    <mergeCell ref="A1:T1"/>
    <mergeCell ref="B4:Q4"/>
    <mergeCell ref="D5:L5"/>
    <mergeCell ref="M5:T5"/>
    <mergeCell ref="A25:B25"/>
    <mergeCell ref="U25:V25"/>
    <mergeCell ref="A26:B26"/>
    <mergeCell ref="A28:B28"/>
    <mergeCell ref="A29:B2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B2:R3"/>
  </mergeCells>
  <pageMargins left="0.751388888888889" right="0.751388888888889" top="1" bottom="1" header="0.5" footer="0.5"/>
  <pageSetup paperSize="9" scale="39" fitToHeight="0" orientation="landscape" horizontalDpi="600"/>
  <headerFooter/>
  <rowBreaks count="2" manualBreakCount="2">
    <brk id="30" max="16383" man="1"/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SERVICOS</vt:lpstr>
      <vt:lpstr>COMPOSICOES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pamcs</dc:title>
  <dc:creator>U.F.O.P.</dc:creator>
  <cp:lastModifiedBy>IVANA PERUCCI ESTEVES DOS SANT</cp:lastModifiedBy>
  <dcterms:created xsi:type="dcterms:W3CDTF">2000-01-05T13:13:00Z</dcterms:created>
  <cp:lastPrinted>2018-09-20T14:38:00Z</cp:lastPrinted>
  <dcterms:modified xsi:type="dcterms:W3CDTF">2023-08-10T13:18:55Z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1046-11.2.0.11537</vt:lpwstr>
  </property>
  <property fmtid="{D5CDD505-2E9C-101B-9397-08002B2CF9AE}" pid="3" name="ICV">
    <vt:lpwstr>2869FF93867F46C0BA357744E12D16B3</vt:lpwstr>
  </property>
</Properties>
</file>